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Смета тепло" sheetId="1" r:id="rId1"/>
    <sheet name="Смета вода" sheetId="2" r:id="rId2"/>
    <sheet name="Лист3" sheetId="3" r:id="rId3"/>
  </sheets>
  <externalReferences>
    <externalReference r:id="rId6"/>
  </externalReferences>
  <definedNames>
    <definedName name="org">'[1]Анкета Т, В, С'!$A$5</definedName>
    <definedName name="raion">'[1]Анкета Т, В, С'!$B$8</definedName>
  </definedNames>
  <calcPr fullCalcOnLoad="1" refMode="R1C1"/>
</workbook>
</file>

<file path=xl/sharedStrings.xml><?xml version="1.0" encoding="utf-8"?>
<sst xmlns="http://schemas.openxmlformats.org/spreadsheetml/2006/main" count="260" uniqueCount="247">
  <si>
    <t>М.П.</t>
  </si>
  <si>
    <t>транспортный налог</t>
  </si>
  <si>
    <t>прочие услуги</t>
  </si>
  <si>
    <t>Таблица  П1.15, Таблица П1.22</t>
  </si>
  <si>
    <t>Смета расходов и расчет экономически обоснованного тарифа на тепловую энергию</t>
  </si>
  <si>
    <t>МУП "ЖКХ Нововасюганское"</t>
  </si>
  <si>
    <t>№ пп</t>
  </si>
  <si>
    <t>Наименование показателя</t>
  </si>
  <si>
    <t>план по утвержденному тарифу на 2015 год</t>
  </si>
  <si>
    <t>1</t>
  </si>
  <si>
    <t>I</t>
  </si>
  <si>
    <t>Расходы, связанные с производством и реализацией продукции (услуг), всего</t>
  </si>
  <si>
    <t>1.1</t>
  </si>
  <si>
    <t>расходы на сырье и материалы, в том числе</t>
  </si>
  <si>
    <t>1.1.1</t>
  </si>
  <si>
    <t xml:space="preserve">        материалы на текущий ремонт</t>
  </si>
  <si>
    <t>1.1.2</t>
  </si>
  <si>
    <t xml:space="preserve">        материалы на капитальный ремонт</t>
  </si>
  <si>
    <t>1.1.3.</t>
  </si>
  <si>
    <t>На текущее содержание и техническое обслуживание, всего в том числе</t>
  </si>
  <si>
    <t>1.1.3.1.</t>
  </si>
  <si>
    <t xml:space="preserve">         материалы на техническое обслуживание</t>
  </si>
  <si>
    <t>1.1.3.2.</t>
  </si>
  <si>
    <t xml:space="preserve">         специальная одежда</t>
  </si>
  <si>
    <t>1.1.3.3.</t>
  </si>
  <si>
    <t xml:space="preserve">         хозяйственный инвентарь и другие вспомагательные материалы</t>
  </si>
  <si>
    <t>1.2</t>
  </si>
  <si>
    <t>расходы на топливо</t>
  </si>
  <si>
    <t>1.3</t>
  </si>
  <si>
    <t>расходы на прочие покупаемые энергетические ресурсы, в том числе:</t>
  </si>
  <si>
    <t>1.3.1</t>
  </si>
  <si>
    <t>электрическая энергия</t>
  </si>
  <si>
    <t>1.3.2</t>
  </si>
  <si>
    <t>покупная тепловая энергия</t>
  </si>
  <si>
    <t>1.4</t>
  </si>
  <si>
    <t>расходы на холодную воду</t>
  </si>
  <si>
    <t>1.5</t>
  </si>
  <si>
    <t>расходы на теплоноситель</t>
  </si>
  <si>
    <t>1.6</t>
  </si>
  <si>
    <t>амортизация основных средств и нематериальных активов:</t>
  </si>
  <si>
    <t>1.6.1.</t>
  </si>
  <si>
    <t xml:space="preserve">амортизация основных средств </t>
  </si>
  <si>
    <t>1.6.2.</t>
  </si>
  <si>
    <t>амортизация прочего имущества</t>
  </si>
  <si>
    <t>1.7</t>
  </si>
  <si>
    <t>оплата труда всего, в том числе:</t>
  </si>
  <si>
    <t>1.7.1</t>
  </si>
  <si>
    <t xml:space="preserve">оплата труда производственного персонала </t>
  </si>
  <si>
    <t>1.7.1.1.</t>
  </si>
  <si>
    <t xml:space="preserve">оплата труда административно-управленческого персонала </t>
  </si>
  <si>
    <t>1.8</t>
  </si>
  <si>
    <t xml:space="preserve">отчисления на социальные нужды всего: </t>
  </si>
  <si>
    <t>1.8.1.</t>
  </si>
  <si>
    <t>отчисления на социальные нужды от фонда оплаты производственного персонала</t>
  </si>
  <si>
    <t>1.8.2.</t>
  </si>
  <si>
    <t>отчисления на социальные нужды от фонда оплаты административно-управленческого персонала</t>
  </si>
  <si>
    <t>1.9</t>
  </si>
  <si>
    <t>ремонт основных средств, выполняемый подрядным способом</t>
  </si>
  <si>
    <t>1.10</t>
  </si>
  <si>
    <t xml:space="preserve">расходы на оплату услуг, оказываемых организациями, осуществляющими регулируемую деятельность всего, в том числе </t>
  </si>
  <si>
    <t>1.11</t>
  </si>
  <si>
    <t>расходы на выполнение работ и услуг производственного характера (в том числе выполняемых по договорам со сторонними организациями или индивидуальными предпринимателями) всего:</t>
  </si>
  <si>
    <t>1.11.1</t>
  </si>
  <si>
    <t xml:space="preserve">         регламентные работы</t>
  </si>
  <si>
    <t>1.11.2.</t>
  </si>
  <si>
    <t xml:space="preserve">         прочие услуги вспомагательных производств</t>
  </si>
  <si>
    <t>1.11.3.</t>
  </si>
  <si>
    <t xml:space="preserve">         иные работы и услуги производственного характера</t>
  </si>
  <si>
    <t>1.12</t>
  </si>
  <si>
    <t>расходы на оплату иных работ и услуг, выполняемых по договорам с организациям, включая расходы на оплату услуг связи, вневедомственной охраны, коммунальных услуг, юридических, информационных, аудиторских и консультационных услуг всего, в том числе:</t>
  </si>
  <si>
    <t>1.12.1</t>
  </si>
  <si>
    <t xml:space="preserve">         услуги связи</t>
  </si>
  <si>
    <t>1.12.2.</t>
  </si>
  <si>
    <t xml:space="preserve">         коммунальные услуги</t>
  </si>
  <si>
    <t>1.12.3.</t>
  </si>
  <si>
    <t xml:space="preserve">     юридические, информационные, аудиторские и консультационные услуги</t>
  </si>
  <si>
    <t>1.12.4.</t>
  </si>
  <si>
    <t xml:space="preserve">         не поименованные выше</t>
  </si>
  <si>
    <t>1.13</t>
  </si>
  <si>
    <t>плата за выбросы и сбросы загрязняющих веществ в окружающую среду, размещение отходов и другие виды негативного воздействия на окружающую среду в пределах установленных нормативов и (или) лимитов</t>
  </si>
  <si>
    <t>1.14</t>
  </si>
  <si>
    <t>арендная плата, концессионная плата, лизинговые платежи всего:</t>
  </si>
  <si>
    <t>1.15</t>
  </si>
  <si>
    <t>расходы на служебные командировки</t>
  </si>
  <si>
    <t>1.16</t>
  </si>
  <si>
    <t>расходы на обучение персонала</t>
  </si>
  <si>
    <t>1.17</t>
  </si>
  <si>
    <t>расходы на страхование производственных объектов, учитываемые при определении налоговой базы по налогу на прибыль</t>
  </si>
  <si>
    <t>1.18</t>
  </si>
  <si>
    <t>другие расходы, связанные с производством и (или) реализацией продукции</t>
  </si>
  <si>
    <t>1.18.1.</t>
  </si>
  <si>
    <t>охрана труда всего, в том числе</t>
  </si>
  <si>
    <t>1.18.1.1</t>
  </si>
  <si>
    <t xml:space="preserve">         моющие средства</t>
  </si>
  <si>
    <t>1.18.1.2</t>
  </si>
  <si>
    <t xml:space="preserve">         специальное питание</t>
  </si>
  <si>
    <t>1.18.1.3</t>
  </si>
  <si>
    <t xml:space="preserve">         медицинский осмотр</t>
  </si>
  <si>
    <t>1.18.2.</t>
  </si>
  <si>
    <t>1.18.3.</t>
  </si>
  <si>
    <t>льготный проезд</t>
  </si>
  <si>
    <t>1.18.4.</t>
  </si>
  <si>
    <t>отчисления в ремонтный фонд</t>
  </si>
  <si>
    <t>1.18.5.</t>
  </si>
  <si>
    <t>общехозяйственные расходы всего, в том числе</t>
  </si>
  <si>
    <t>1.18.5.1</t>
  </si>
  <si>
    <t xml:space="preserve">         прочие общехозяйственные расходы</t>
  </si>
  <si>
    <t>1.19.</t>
  </si>
  <si>
    <t xml:space="preserve">налоги, относимые к расходам, связанным с производством и реализацией продукции </t>
  </si>
  <si>
    <t>1.19.1.</t>
  </si>
  <si>
    <t>налог на имущество организаций</t>
  </si>
  <si>
    <t>1.19.2.</t>
  </si>
  <si>
    <t>земельный налог</t>
  </si>
  <si>
    <t>1.19.3.</t>
  </si>
  <si>
    <t>1.19.4.</t>
  </si>
  <si>
    <t>водный налог</t>
  </si>
  <si>
    <t>1.19.5.</t>
  </si>
  <si>
    <t>прочие налоги</t>
  </si>
  <si>
    <t>II</t>
  </si>
  <si>
    <t>Внереализационные расходы, всего</t>
  </si>
  <si>
    <t>2.1</t>
  </si>
  <si>
    <t>расходы на услуги банков</t>
  </si>
  <si>
    <t>III</t>
  </si>
  <si>
    <t>расходы, не учитываемые в целях налообложения, всего</t>
  </si>
  <si>
    <t>IV</t>
  </si>
  <si>
    <t>налог на прибыль</t>
  </si>
  <si>
    <t>IV*</t>
  </si>
  <si>
    <t xml:space="preserve"> (или)единый налог при УСН </t>
  </si>
  <si>
    <t>IV.1.</t>
  </si>
  <si>
    <t>VI</t>
  </si>
  <si>
    <t>необходимая валовая выручка,всего</t>
  </si>
  <si>
    <t>1.</t>
  </si>
  <si>
    <t>объем отпуска тепловой энергии( от коллектора/из тепловой сети) , Гкал</t>
  </si>
  <si>
    <t>~ вода</t>
  </si>
  <si>
    <t>1.1.</t>
  </si>
  <si>
    <t>объем отпуска тепловой энергии на собственное потребление , Гкал</t>
  </si>
  <si>
    <t>1.2.</t>
  </si>
  <si>
    <t>объем отпуска тепловой энергии потребителям (население, бюджет, прочие) , Гкал</t>
  </si>
  <si>
    <t>2.</t>
  </si>
  <si>
    <t>Расчет тарифа на тепловую энергию (мощность):</t>
  </si>
  <si>
    <t>2.1.</t>
  </si>
  <si>
    <t>Одноставочный тариф, руб./Гкал</t>
  </si>
  <si>
    <t>с 01.01.2015 по 30.06.2015</t>
  </si>
  <si>
    <t>с 01.07.2015 по 31.12.2015</t>
  </si>
  <si>
    <t xml:space="preserve">Руководитель _______________________ /__Киселев Н.С.___/                     </t>
  </si>
  <si>
    <t>Исполнитель _____________________ /_Лезнева А.Ф.___/ Тел. ___29-253_____</t>
  </si>
  <si>
    <t>Факт по данным организации за 2014 год</t>
  </si>
  <si>
    <t>товарная выручка</t>
  </si>
  <si>
    <t>субсидии по мазуту</t>
  </si>
  <si>
    <t>Смета расходов и расчет тарифа на холодную воду</t>
  </si>
  <si>
    <t>Наименование организации  МУП "ЖКХ Нововасюганское"</t>
  </si>
  <si>
    <t>№пп</t>
  </si>
  <si>
    <t>Наименование статей</t>
  </si>
  <si>
    <t>План по утвержденному тарифу на 2015год</t>
  </si>
  <si>
    <t>ПРОИЗВОДСТВЕННЫЕ РАСХОДЫ</t>
  </si>
  <si>
    <t>Материалы, в том числе</t>
  </si>
  <si>
    <t>реагенты</t>
  </si>
  <si>
    <t>закупка заполнителей фильтров (песок, гравий и пр.)</t>
  </si>
  <si>
    <t>Расходы на энергетические ресурсы, в том числе</t>
  </si>
  <si>
    <t>расходы на электроэнергию</t>
  </si>
  <si>
    <t>2.2.</t>
  </si>
  <si>
    <t>расходы на тепловую энергию</t>
  </si>
  <si>
    <t>2.3.</t>
  </si>
  <si>
    <t>расход воды на хозбытовые нужды</t>
  </si>
  <si>
    <t>2.4.</t>
  </si>
  <si>
    <t>расходы на услуги по водоотведению для хозбытовых нужд</t>
  </si>
  <si>
    <t>2.5.</t>
  </si>
  <si>
    <t>расходы на другие виды энергетических ресурсов</t>
  </si>
  <si>
    <t>2.6.</t>
  </si>
  <si>
    <t>расходы на покупку холодной воды</t>
  </si>
  <si>
    <t>Услуги, оказываемые сторонними организациями</t>
  </si>
  <si>
    <t>3.1.</t>
  </si>
  <si>
    <t>Услуги по подъему воды, оказываемые сторонними организациями</t>
  </si>
  <si>
    <t>3.2.</t>
  </si>
  <si>
    <t>Услуги по очистке воды, оказываемые сторонними организациями</t>
  </si>
  <si>
    <t>3.3.</t>
  </si>
  <si>
    <t>Услуги по транспортировке воды, оказываемые сторонними организациями, всего</t>
  </si>
  <si>
    <t>Расходы на оплату труда и отчисления на социальные нужды основного производственного персонала</t>
  </si>
  <si>
    <t>4.1.</t>
  </si>
  <si>
    <t>Расходы на оплату труда основного производственного персонала</t>
  </si>
  <si>
    <t>4.2.</t>
  </si>
  <si>
    <t>Отчисления на социальные нужды от расходов на оплату труда ОПП</t>
  </si>
  <si>
    <t>Прочие производственные расходы всего, в том числе</t>
  </si>
  <si>
    <t>5.1.</t>
  </si>
  <si>
    <t>Расходы на проведение аварийно-восстановительных работ</t>
  </si>
  <si>
    <t>5.2.</t>
  </si>
  <si>
    <t>Охрана труда</t>
  </si>
  <si>
    <t>5.3.</t>
  </si>
  <si>
    <t>Расходы на льготный проезд</t>
  </si>
  <si>
    <t>5.4.</t>
  </si>
  <si>
    <t>Расходы на содержание зданий (за исключением расходов на энергетические ресурсы)</t>
  </si>
  <si>
    <t>5.5.</t>
  </si>
  <si>
    <t>Производственный контроль качества воды</t>
  </si>
  <si>
    <t>5.6.</t>
  </si>
  <si>
    <t>Прочие цеховые расходы, не поименованные выше</t>
  </si>
  <si>
    <t>РЕМОНТНЫЕ  РАСХОДЫ</t>
  </si>
  <si>
    <t>Ремонт и техничесое обслуживание основных средств, в том числе:</t>
  </si>
  <si>
    <t>6.1.</t>
  </si>
  <si>
    <t>Текущий ремонт, в том числе</t>
  </si>
  <si>
    <t>6.2.</t>
  </si>
  <si>
    <t>Капитальные ремонт основных средств</t>
  </si>
  <si>
    <t>Отчисления в ремонтный фонд в случае его формирования</t>
  </si>
  <si>
    <t>АДМИНИСТРАТИВНЫЕ РАСХОДЫ</t>
  </si>
  <si>
    <t>8.1.</t>
  </si>
  <si>
    <t>расходы на оплату труда  административно-управленческого персонала</t>
  </si>
  <si>
    <t>8.2.</t>
  </si>
  <si>
    <t>отчисления на социальные нужды от расходов на оплату труда АУП</t>
  </si>
  <si>
    <t>СБЫТОВЫЕ РАСХОДЫ ГАРАНТИРУЮЩИХ ОРГАНИЗАЦИЙ</t>
  </si>
  <si>
    <t>Расходы по сомнительным долгам</t>
  </si>
  <si>
    <t>РАСХОДЫ НА АМОРТИЗАЦИЮ ОСНОВНЫХ СРЕДСТВ И НЕМАТЕРИАЛЬНЫХ АКТИВОВ</t>
  </si>
  <si>
    <t>РАСХОДЫ НА АРЕНДНУЮ ПЛАТУ, ЛИЦИНГОВЫЕ ПЛАТЕЖИ, КОНЦЕСИОННУЮ ПЛАТУ</t>
  </si>
  <si>
    <t>аренда основных средств</t>
  </si>
  <si>
    <t>аренда земельных участков</t>
  </si>
  <si>
    <t>РАСХОДЫ, СВЯЗАННЫЕ С ОПЛАТОЙ НАЛОГОВ И СБОРОВ</t>
  </si>
  <si>
    <t>Налоги  и сборы</t>
  </si>
  <si>
    <t>12.1.</t>
  </si>
  <si>
    <t xml:space="preserve">             водный налог</t>
  </si>
  <si>
    <t>12.2.</t>
  </si>
  <si>
    <t xml:space="preserve">             налог на землю (арендная плата за землю)</t>
  </si>
  <si>
    <t>12.3.</t>
  </si>
  <si>
    <t xml:space="preserve">             налог на имущество</t>
  </si>
  <si>
    <t>12.4.</t>
  </si>
  <si>
    <t xml:space="preserve">             плата за загрязнение окружающей среды</t>
  </si>
  <si>
    <t>12.5.</t>
  </si>
  <si>
    <t xml:space="preserve">             транспортный налог</t>
  </si>
  <si>
    <t>12.6.</t>
  </si>
  <si>
    <t xml:space="preserve">             прочие налоги и сборы</t>
  </si>
  <si>
    <t>НОРМАТИВНАЯ ПРИБЫЛЬ</t>
  </si>
  <si>
    <t xml:space="preserve">             налог на прибыль</t>
  </si>
  <si>
    <t xml:space="preserve">            (или) единый налог при УСН</t>
  </si>
  <si>
    <t>НЕОБХОДИМАЯ ВАЛОВАЯ ВЫРУЧКА</t>
  </si>
  <si>
    <t>Отпущено воды всего, куб.м., в том числе</t>
  </si>
  <si>
    <t>14.1.</t>
  </si>
  <si>
    <t>на собственное потребление</t>
  </si>
  <si>
    <t>14.2.</t>
  </si>
  <si>
    <t>сторонним потребителям</t>
  </si>
  <si>
    <r>
      <t>Цена (тариф) на холодную воду, руб./м</t>
    </r>
    <r>
      <rPr>
        <vertAlign val="superscript"/>
        <sz val="10"/>
        <rFont val="Times New Roman Cyr"/>
        <family val="1"/>
      </rPr>
      <t>3</t>
    </r>
  </si>
  <si>
    <t>Выручка от реализации сторонним потребителям, руб.</t>
  </si>
  <si>
    <t>затраты с учетом субсидии по мазуту</t>
  </si>
  <si>
    <t>субсидия на возмещение затрат</t>
  </si>
  <si>
    <t>себестоимость за минусом субсидии на возмещение затрат</t>
  </si>
  <si>
    <t>Финансовый результат от реализации сторонним, всего</t>
  </si>
  <si>
    <t>Финансовый результат от реализации , всего</t>
  </si>
  <si>
    <t>Главный бухгалтер _____________________ /__Загайнова В.С.___/</t>
  </si>
  <si>
    <t>Отклонение</t>
  </si>
  <si>
    <t>Факт по данным организации за  2015г</t>
  </si>
  <si>
    <t>Факт по данным организации за 2015 года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</si>
</sst>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0.000"/>
    <numFmt numFmtId="182" formatCode="0.0000"/>
    <numFmt numFmtId="183" formatCode="0.0"/>
    <numFmt numFmtId="184" formatCode="[$-10419]#,##0.00;\-#,##0.00"/>
    <numFmt numFmtId="185" formatCode="#,##0.00_ ;\-#,##0.00\ "/>
    <numFmt numFmtId="186" formatCode="#,##0.000"/>
  </numFmts>
  <fonts count="24">
    <font>
      <sz val="10"/>
      <name val="Arial"/>
      <family val="0"/>
    </font>
    <font>
      <b/>
      <sz val="12"/>
      <name val="Times New Roman Cyr"/>
      <family val="1"/>
    </font>
    <font>
      <sz val="12"/>
      <name val="Times New Roman Cyr"/>
      <family val="0"/>
    </font>
    <font>
      <sz val="10"/>
      <color indexed="10"/>
      <name val="Times New Roman CYR"/>
      <family val="0"/>
    </font>
    <font>
      <b/>
      <sz val="10"/>
      <name val="Times New Roman CYR"/>
      <family val="0"/>
    </font>
    <font>
      <sz val="10"/>
      <name val="Times New Roman CYR"/>
      <family val="0"/>
    </font>
    <font>
      <b/>
      <sz val="10"/>
      <name val="Times New Roman Cyr"/>
      <family val="1"/>
    </font>
    <font>
      <sz val="10"/>
      <name val="Times New Roman"/>
      <family val="1"/>
    </font>
    <font>
      <sz val="10"/>
      <name val="Times New Roman Cyr"/>
      <family val="1"/>
    </font>
    <font>
      <b/>
      <sz val="10"/>
      <name val="Times New Roman"/>
      <family val="1"/>
    </font>
    <font>
      <sz val="10"/>
      <name val="Arial Cyr"/>
      <family val="0"/>
    </font>
    <font>
      <sz val="10"/>
      <color indexed="10"/>
      <name val="Times New Roman Cyr"/>
      <family val="1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name val="Times New Roman"/>
      <family val="1"/>
    </font>
    <font>
      <i/>
      <sz val="10"/>
      <color indexed="8"/>
      <name val="Times New Roman"/>
      <family val="1"/>
    </font>
    <font>
      <sz val="12"/>
      <name val="Arial CYR"/>
      <family val="0"/>
    </font>
    <font>
      <i/>
      <sz val="10"/>
      <name val="Times New Roman Cyr"/>
      <family val="1"/>
    </font>
    <font>
      <i/>
      <sz val="10"/>
      <name val="Arial Cyr"/>
      <family val="0"/>
    </font>
    <font>
      <vertAlign val="superscript"/>
      <sz val="10"/>
      <name val="Times New Roman Cyr"/>
      <family val="1"/>
    </font>
    <font>
      <sz val="10"/>
      <color indexed="10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4"/>
        <bgColor indexed="64"/>
      </patternFill>
    </fill>
  </fills>
  <borders count="4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/>
      <right style="thin">
        <color indexed="8"/>
      </right>
      <top>
        <color indexed="63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/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>
        <color indexed="8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10" fillId="0" borderId="0">
      <alignment/>
      <protection/>
    </xf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18">
    <xf numFmtId="0" fontId="0" fillId="0" borderId="0" xfId="0" applyAlignment="1">
      <alignment/>
    </xf>
    <xf numFmtId="3" fontId="8" fillId="0" borderId="0" xfId="20" applyNumberFormat="1" applyFont="1">
      <alignment/>
      <protection/>
    </xf>
    <xf numFmtId="0" fontId="11" fillId="0" borderId="0" xfId="20" applyFont="1" applyFill="1">
      <alignment/>
      <protection/>
    </xf>
    <xf numFmtId="0" fontId="8" fillId="0" borderId="0" xfId="20" applyFont="1">
      <alignment/>
      <protection/>
    </xf>
    <xf numFmtId="49" fontId="14" fillId="0" borderId="1" xfId="0" applyNumberFormat="1" applyFont="1" applyFill="1" applyBorder="1" applyAlignment="1">
      <alignment horizontal="center" wrapText="1"/>
    </xf>
    <xf numFmtId="0" fontId="15" fillId="0" borderId="1" xfId="0" applyFont="1" applyFill="1" applyBorder="1" applyAlignment="1" applyProtection="1">
      <alignment horizontal="center" vertical="center" wrapText="1" readingOrder="1"/>
      <protection locked="0"/>
    </xf>
    <xf numFmtId="49" fontId="9" fillId="2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 applyProtection="1">
      <alignment horizontal="left" vertical="center" wrapText="1" readingOrder="1"/>
      <protection locked="0"/>
    </xf>
    <xf numFmtId="184" fontId="16" fillId="2" borderId="1" xfId="0" applyNumberFormat="1" applyFont="1" applyFill="1" applyBorder="1" applyAlignment="1" applyProtection="1">
      <alignment horizontal="center" vertical="center" wrapText="1" readingOrder="1"/>
      <protection locked="0"/>
    </xf>
    <xf numFmtId="49" fontId="9" fillId="3" borderId="2" xfId="0" applyNumberFormat="1" applyFont="1" applyFill="1" applyBorder="1" applyAlignment="1">
      <alignment horizontal="center" vertical="center" wrapText="1"/>
    </xf>
    <xf numFmtId="0" fontId="12" fillId="3" borderId="3" xfId="0" applyFont="1" applyFill="1" applyBorder="1" applyAlignment="1" applyProtection="1">
      <alignment horizontal="left" vertical="center" wrapText="1" readingOrder="1"/>
      <protection locked="0"/>
    </xf>
    <xf numFmtId="185" fontId="16" fillId="3" borderId="4" xfId="0" applyNumberFormat="1" applyFont="1" applyFill="1" applyBorder="1" applyAlignment="1" applyProtection="1">
      <alignment horizontal="center" vertical="center" wrapText="1" readingOrder="1"/>
      <protection locked="0"/>
    </xf>
    <xf numFmtId="49" fontId="7" fillId="0" borderId="5" xfId="0" applyNumberFormat="1" applyFont="1" applyFill="1" applyBorder="1" applyAlignment="1">
      <alignment horizontal="center" vertical="center" wrapText="1"/>
    </xf>
    <xf numFmtId="0" fontId="16" fillId="0" borderId="6" xfId="0" applyFont="1" applyFill="1" applyBorder="1" applyAlignment="1" applyProtection="1">
      <alignment horizontal="left" vertical="center" wrapText="1" readingOrder="1"/>
      <protection locked="0"/>
    </xf>
    <xf numFmtId="184" fontId="16" fillId="0" borderId="4" xfId="0" applyNumberFormat="1" applyFont="1" applyFill="1" applyBorder="1" applyAlignment="1" applyProtection="1">
      <alignment horizontal="center" vertical="center" wrapText="1" readingOrder="1"/>
      <protection locked="0"/>
    </xf>
    <xf numFmtId="49" fontId="7" fillId="3" borderId="1" xfId="0" applyNumberFormat="1" applyFont="1" applyFill="1" applyBorder="1" applyAlignment="1">
      <alignment horizontal="center" vertical="center" wrapText="1"/>
    </xf>
    <xf numFmtId="0" fontId="12" fillId="3" borderId="7" xfId="0" applyFont="1" applyFill="1" applyBorder="1" applyAlignment="1" applyProtection="1">
      <alignment horizontal="left" vertical="center" wrapText="1" readingOrder="1"/>
      <protection locked="0"/>
    </xf>
    <xf numFmtId="184" fontId="16" fillId="3" borderId="4" xfId="0" applyNumberFormat="1" applyFont="1" applyFill="1" applyBorder="1" applyAlignment="1" applyProtection="1">
      <alignment horizontal="center" vertical="center" wrapText="1" readingOrder="1"/>
      <protection locked="0"/>
    </xf>
    <xf numFmtId="49" fontId="7" fillId="0" borderId="1" xfId="0" applyNumberFormat="1" applyFont="1" applyFill="1" applyBorder="1" applyAlignment="1">
      <alignment horizontal="center" vertical="center" wrapText="1"/>
    </xf>
    <xf numFmtId="0" fontId="16" fillId="0" borderId="7" xfId="0" applyFont="1" applyFill="1" applyBorder="1" applyAlignment="1" applyProtection="1">
      <alignment horizontal="left" vertical="center" wrapText="1" indent="4" readingOrder="1"/>
      <protection locked="0"/>
    </xf>
    <xf numFmtId="0" fontId="7" fillId="0" borderId="7" xfId="0" applyFont="1" applyFill="1" applyBorder="1" applyAlignment="1" applyProtection="1">
      <alignment horizontal="left" vertical="center" wrapText="1" indent="4" readingOrder="1"/>
      <protection locked="0"/>
    </xf>
    <xf numFmtId="184" fontId="7" fillId="0" borderId="1" xfId="0" applyNumberFormat="1" applyFont="1" applyFill="1" applyBorder="1" applyAlignment="1">
      <alignment horizontal="center" vertical="center" wrapText="1"/>
    </xf>
    <xf numFmtId="0" fontId="7" fillId="0" borderId="7" xfId="0" applyFont="1" applyFill="1" applyBorder="1" applyAlignment="1" applyProtection="1">
      <alignment horizontal="left" vertical="center" wrapText="1" indent="6" readingOrder="1"/>
      <protection locked="0"/>
    </xf>
    <xf numFmtId="0" fontId="16" fillId="0" borderId="7" xfId="0" applyFont="1" applyFill="1" applyBorder="1" applyAlignment="1" applyProtection="1">
      <alignment horizontal="center" vertical="center" wrapText="1" readingOrder="1"/>
      <protection locked="0"/>
    </xf>
    <xf numFmtId="0" fontId="8" fillId="0" borderId="0" xfId="20" applyFont="1" applyFill="1" applyAlignment="1">
      <alignment horizontal="center" vertical="center" wrapText="1" readingOrder="1"/>
      <protection/>
    </xf>
    <xf numFmtId="49" fontId="7" fillId="0" borderId="1" xfId="0" applyNumberFormat="1" applyFont="1" applyFill="1" applyBorder="1" applyAlignment="1">
      <alignment horizontal="center" vertical="center" wrapText="1" readingOrder="1"/>
    </xf>
    <xf numFmtId="0" fontId="8" fillId="0" borderId="8" xfId="20" applyFont="1" applyFill="1" applyBorder="1" applyAlignment="1">
      <alignment horizontal="center" vertical="center" wrapText="1" readingOrder="1"/>
      <protection/>
    </xf>
    <xf numFmtId="0" fontId="12" fillId="3" borderId="6" xfId="0" applyFont="1" applyFill="1" applyBorder="1" applyAlignment="1" applyProtection="1">
      <alignment horizontal="left" vertical="center" wrapText="1" readingOrder="1"/>
      <protection locked="0"/>
    </xf>
    <xf numFmtId="0" fontId="16" fillId="0" borderId="7" xfId="0" applyFont="1" applyFill="1" applyBorder="1" applyAlignment="1" applyProtection="1">
      <alignment horizontal="left" vertical="center" wrapText="1" readingOrder="1"/>
      <protection locked="0"/>
    </xf>
    <xf numFmtId="184" fontId="7" fillId="3" borderId="4" xfId="0" applyNumberFormat="1" applyFont="1" applyFill="1" applyBorder="1" applyAlignment="1" applyProtection="1">
      <alignment horizontal="center" vertical="center" wrapText="1" readingOrder="1"/>
      <protection locked="0"/>
    </xf>
    <xf numFmtId="0" fontId="16" fillId="0" borderId="0" xfId="0" applyFont="1" applyFill="1" applyBorder="1" applyAlignment="1" applyProtection="1">
      <alignment horizontal="left" vertical="center" wrapText="1" indent="4" readingOrder="1"/>
      <protection locked="0"/>
    </xf>
    <xf numFmtId="0" fontId="7" fillId="0" borderId="9" xfId="0" applyFont="1" applyFill="1" applyBorder="1" applyAlignment="1">
      <alignment horizontal="left" vertical="center" wrapText="1" indent="4"/>
    </xf>
    <xf numFmtId="0" fontId="7" fillId="0" borderId="9" xfId="0" applyFont="1" applyFill="1" applyBorder="1" applyAlignment="1" applyProtection="1">
      <alignment horizontal="left" vertical="center" wrapText="1" indent="4" readingOrder="1"/>
      <protection locked="0"/>
    </xf>
    <xf numFmtId="49" fontId="7" fillId="2" borderId="1" xfId="0" applyNumberFormat="1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wrapText="1"/>
    </xf>
    <xf numFmtId="184" fontId="7" fillId="2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 applyProtection="1">
      <alignment horizontal="left" vertical="center" wrapText="1" indent="4" readingOrder="1"/>
      <protection locked="0"/>
    </xf>
    <xf numFmtId="0" fontId="9" fillId="2" borderId="1" xfId="0" applyFont="1" applyFill="1" applyBorder="1" applyAlignment="1">
      <alignment wrapText="1"/>
    </xf>
    <xf numFmtId="0" fontId="9" fillId="2" borderId="1" xfId="0" applyFont="1" applyFill="1" applyBorder="1" applyAlignment="1">
      <alignment vertical="center" wrapText="1"/>
    </xf>
    <xf numFmtId="185" fontId="16" fillId="2" borderId="4" xfId="0" applyNumberFormat="1" applyFont="1" applyFill="1" applyBorder="1" applyAlignment="1" applyProtection="1">
      <alignment horizontal="center" vertical="center" wrapText="1" readingOrder="1"/>
      <protection locked="0"/>
    </xf>
    <xf numFmtId="49" fontId="17" fillId="0" borderId="1" xfId="0" applyNumberFormat="1" applyFont="1" applyFill="1" applyBorder="1" applyAlignment="1">
      <alignment horizontal="left" vertical="center" wrapText="1"/>
    </xf>
    <xf numFmtId="2" fontId="17" fillId="0" borderId="1" xfId="0" applyNumberFormat="1" applyFont="1" applyFill="1" applyBorder="1" applyAlignment="1">
      <alignment horizontal="center" vertical="center" wrapText="1"/>
    </xf>
    <xf numFmtId="49" fontId="7" fillId="2" borderId="10" xfId="0" applyNumberFormat="1" applyFont="1" applyFill="1" applyBorder="1" applyAlignment="1">
      <alignment horizontal="center" vertical="center" wrapText="1"/>
    </xf>
    <xf numFmtId="0" fontId="12" fillId="2" borderId="11" xfId="0" applyFont="1" applyFill="1" applyBorder="1" applyAlignment="1" applyProtection="1">
      <alignment horizontal="left" vertical="center" wrapText="1" readingOrder="1"/>
      <protection locked="0"/>
    </xf>
    <xf numFmtId="2" fontId="12" fillId="2" borderId="12" xfId="0" applyNumberFormat="1" applyFont="1" applyFill="1" applyBorder="1" applyAlignment="1" applyProtection="1">
      <alignment horizontal="center" vertical="center" wrapText="1" readingOrder="1"/>
      <protection locked="0"/>
    </xf>
    <xf numFmtId="49" fontId="7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 applyProtection="1">
      <alignment horizontal="left" vertical="center" wrapText="1" readingOrder="1"/>
      <protection locked="0"/>
    </xf>
    <xf numFmtId="2" fontId="12" fillId="0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12" fillId="0" borderId="1" xfId="0" applyFont="1" applyFill="1" applyBorder="1" applyAlignment="1" applyProtection="1">
      <alignment horizontal="left" vertical="center" wrapText="1" readingOrder="1"/>
      <protection locked="0"/>
    </xf>
    <xf numFmtId="49" fontId="7" fillId="0" borderId="13" xfId="0" applyNumberFormat="1" applyFont="1" applyFill="1" applyBorder="1" applyAlignment="1">
      <alignment horizontal="center" vertical="center" wrapText="1"/>
    </xf>
    <xf numFmtId="0" fontId="15" fillId="0" borderId="14" xfId="0" applyFont="1" applyFill="1" applyBorder="1" applyAlignment="1" applyProtection="1">
      <alignment horizontal="left" vertical="center" readingOrder="1"/>
      <protection locked="0"/>
    </xf>
    <xf numFmtId="185" fontId="7" fillId="0" borderId="2" xfId="0" applyNumberFormat="1" applyFont="1" applyFill="1" applyBorder="1" applyAlignment="1">
      <alignment wrapText="1"/>
    </xf>
    <xf numFmtId="49" fontId="7" fillId="0" borderId="15" xfId="0" applyNumberFormat="1" applyFont="1" applyFill="1" applyBorder="1" applyAlignment="1">
      <alignment horizontal="center" vertical="center" wrapText="1"/>
    </xf>
    <xf numFmtId="0" fontId="12" fillId="0" borderId="16" xfId="0" applyFont="1" applyFill="1" applyBorder="1" applyAlignment="1" applyProtection="1">
      <alignment horizontal="left" vertical="center" wrapText="1" readingOrder="1"/>
      <protection locked="0"/>
    </xf>
    <xf numFmtId="2" fontId="9" fillId="0" borderId="1" xfId="0" applyNumberFormat="1" applyFont="1" applyFill="1" applyBorder="1" applyAlignment="1">
      <alignment horizontal="center" wrapText="1"/>
    </xf>
    <xf numFmtId="49" fontId="7" fillId="0" borderId="1" xfId="0" applyNumberFormat="1" applyFont="1" applyFill="1" applyBorder="1" applyAlignment="1">
      <alignment wrapText="1"/>
    </xf>
    <xf numFmtId="0" fontId="9" fillId="0" borderId="1" xfId="0" applyFont="1" applyFill="1" applyBorder="1" applyAlignment="1">
      <alignment horizontal="center" wrapText="1"/>
    </xf>
    <xf numFmtId="2" fontId="9" fillId="0" borderId="1" xfId="0" applyNumberFormat="1" applyFont="1" applyFill="1" applyBorder="1" applyAlignment="1">
      <alignment horizontal="center" wrapText="1"/>
    </xf>
    <xf numFmtId="0" fontId="18" fillId="0" borderId="1" xfId="0" applyFont="1" applyFill="1" applyBorder="1" applyAlignment="1" applyProtection="1">
      <alignment horizontal="left" vertical="center" wrapText="1" readingOrder="1"/>
      <protection locked="0"/>
    </xf>
    <xf numFmtId="0" fontId="7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horizontal="center" wrapText="1"/>
    </xf>
    <xf numFmtId="2" fontId="7" fillId="0" borderId="1" xfId="0" applyNumberFormat="1" applyFont="1" applyFill="1" applyBorder="1" applyAlignment="1">
      <alignment wrapText="1"/>
    </xf>
    <xf numFmtId="49" fontId="7" fillId="0" borderId="0" xfId="0" applyNumberFormat="1" applyFont="1" applyFill="1" applyBorder="1" applyAlignment="1">
      <alignment wrapText="1"/>
    </xf>
    <xf numFmtId="0" fontId="12" fillId="0" borderId="0" xfId="0" applyFont="1" applyFill="1" applyBorder="1" applyAlignment="1" applyProtection="1">
      <alignment horizontal="left" vertical="center" wrapText="1" readingOrder="1"/>
      <protection locked="0"/>
    </xf>
    <xf numFmtId="0" fontId="7" fillId="0" borderId="0" xfId="0" applyFont="1" applyFill="1" applyBorder="1" applyAlignment="1">
      <alignment wrapText="1"/>
    </xf>
    <xf numFmtId="2" fontId="7" fillId="0" borderId="0" xfId="0" applyNumberFormat="1" applyFont="1" applyFill="1" applyBorder="1" applyAlignment="1">
      <alignment wrapText="1"/>
    </xf>
    <xf numFmtId="49" fontId="7" fillId="0" borderId="0" xfId="0" applyNumberFormat="1" applyFont="1" applyFill="1" applyAlignment="1">
      <alignment wrapText="1"/>
    </xf>
    <xf numFmtId="0" fontId="6" fillId="0" borderId="0" xfId="20" applyFont="1" applyFill="1" applyBorder="1" applyAlignment="1">
      <alignment/>
      <protection/>
    </xf>
    <xf numFmtId="0" fontId="7" fillId="0" borderId="0" xfId="0" applyFont="1" applyFill="1" applyAlignment="1">
      <alignment wrapText="1"/>
    </xf>
    <xf numFmtId="2" fontId="7" fillId="0" borderId="0" xfId="0" applyNumberFormat="1" applyFont="1" applyFill="1" applyAlignment="1">
      <alignment wrapText="1"/>
    </xf>
    <xf numFmtId="0" fontId="6" fillId="0" borderId="0" xfId="19" applyFont="1" applyBorder="1" applyAlignment="1">
      <alignment horizontal="left"/>
      <protection/>
    </xf>
    <xf numFmtId="0" fontId="16" fillId="0" borderId="0" xfId="18" applyFont="1" applyAlignment="1" applyProtection="1">
      <alignment vertical="top" wrapText="1" readingOrder="1"/>
      <protection locked="0"/>
    </xf>
    <xf numFmtId="0" fontId="0" fillId="0" borderId="0" xfId="18" applyFont="1">
      <alignment/>
      <protection/>
    </xf>
    <xf numFmtId="0" fontId="0" fillId="0" borderId="0" xfId="0" applyFont="1" applyAlignment="1">
      <alignment/>
    </xf>
    <xf numFmtId="49" fontId="7" fillId="2" borderId="10" xfId="0" applyNumberFormat="1" applyFont="1" applyFill="1" applyBorder="1" applyAlignment="1">
      <alignment horizontal="center" vertical="center" wrapText="1"/>
    </xf>
    <xf numFmtId="2" fontId="12" fillId="2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12" fillId="3" borderId="7" xfId="0" applyFont="1" applyFill="1" applyBorder="1" applyAlignment="1" applyProtection="1">
      <alignment horizontal="right" vertical="center" wrapText="1" readingOrder="1"/>
      <protection locked="0"/>
    </xf>
    <xf numFmtId="184" fontId="12" fillId="3" borderId="4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17" xfId="17" applyFont="1" applyBorder="1" applyAlignment="1">
      <alignment horizontal="left" vertical="center"/>
      <protection/>
    </xf>
    <xf numFmtId="0" fontId="0" fillId="0" borderId="18" xfId="0" applyBorder="1" applyAlignment="1">
      <alignment/>
    </xf>
    <xf numFmtId="0" fontId="19" fillId="0" borderId="0" xfId="0" applyFont="1" applyAlignment="1">
      <alignment/>
    </xf>
    <xf numFmtId="0" fontId="8" fillId="0" borderId="0" xfId="17" applyFont="1" applyBorder="1" applyAlignment="1">
      <alignment horizontal="center" vertical="center" wrapText="1"/>
      <protection/>
    </xf>
    <xf numFmtId="0" fontId="8" fillId="0" borderId="0" xfId="17" applyFont="1" applyFill="1" applyBorder="1" applyAlignment="1">
      <alignment horizontal="center" vertical="center" wrapText="1"/>
      <protection/>
    </xf>
    <xf numFmtId="0" fontId="10" fillId="0" borderId="0" xfId="0" applyFont="1" applyAlignment="1">
      <alignment/>
    </xf>
    <xf numFmtId="0" fontId="8" fillId="0" borderId="0" xfId="17" applyFont="1" applyBorder="1" applyAlignment="1">
      <alignment horizontal="right"/>
      <protection/>
    </xf>
    <xf numFmtId="0" fontId="8" fillId="0" borderId="0" xfId="17" applyFont="1" applyFill="1" applyBorder="1" applyAlignment="1">
      <alignment horizontal="left"/>
      <protection/>
    </xf>
    <xf numFmtId="0" fontId="7" fillId="0" borderId="0" xfId="0" applyFont="1" applyAlignment="1">
      <alignment horizontal="right"/>
    </xf>
    <xf numFmtId="0" fontId="7" fillId="0" borderId="0" xfId="0" applyFont="1" applyFill="1" applyBorder="1" applyAlignment="1">
      <alignment horizontal="right"/>
    </xf>
    <xf numFmtId="0" fontId="20" fillId="0" borderId="19" xfId="17" applyFont="1" applyBorder="1" applyAlignment="1">
      <alignment horizontal="center"/>
      <protection/>
    </xf>
    <xf numFmtId="0" fontId="20" fillId="0" borderId="20" xfId="17" applyFont="1" applyBorder="1" applyAlignment="1">
      <alignment horizontal="center"/>
      <protection/>
    </xf>
    <xf numFmtId="0" fontId="20" fillId="0" borderId="21" xfId="17" applyFont="1" applyFill="1" applyBorder="1" applyAlignment="1">
      <alignment horizontal="center"/>
      <protection/>
    </xf>
    <xf numFmtId="0" fontId="21" fillId="0" borderId="21" xfId="0" applyFont="1" applyBorder="1" applyAlignment="1">
      <alignment horizontal="center" vertical="center"/>
    </xf>
    <xf numFmtId="0" fontId="20" fillId="0" borderId="22" xfId="17" applyFont="1" applyFill="1" applyBorder="1" applyAlignment="1">
      <alignment horizontal="center"/>
      <protection/>
    </xf>
    <xf numFmtId="0" fontId="10" fillId="0" borderId="21" xfId="0" applyFont="1" applyBorder="1" applyAlignment="1">
      <alignment/>
    </xf>
    <xf numFmtId="0" fontId="20" fillId="2" borderId="23" xfId="17" applyFont="1" applyFill="1" applyBorder="1" applyAlignment="1">
      <alignment horizontal="center"/>
      <protection/>
    </xf>
    <xf numFmtId="0" fontId="4" fillId="2" borderId="24" xfId="17" applyFont="1" applyFill="1" applyBorder="1" applyAlignment="1">
      <alignment horizontal="left" vertical="center"/>
      <protection/>
    </xf>
    <xf numFmtId="4" fontId="9" fillId="2" borderId="25" xfId="0" applyNumberFormat="1" applyFont="1" applyFill="1" applyBorder="1" applyAlignment="1">
      <alignment horizontal="center" vertical="center"/>
    </xf>
    <xf numFmtId="4" fontId="9" fillId="2" borderId="26" xfId="0" applyNumberFormat="1" applyFont="1" applyFill="1" applyBorder="1" applyAlignment="1">
      <alignment horizontal="center" vertical="center"/>
    </xf>
    <xf numFmtId="3" fontId="4" fillId="3" borderId="27" xfId="17" applyNumberFormat="1" applyFont="1" applyFill="1" applyBorder="1" applyAlignment="1">
      <alignment horizontal="center"/>
      <protection/>
    </xf>
    <xf numFmtId="3" fontId="4" fillId="3" borderId="15" xfId="17" applyNumberFormat="1" applyFont="1" applyFill="1" applyBorder="1">
      <alignment/>
      <protection/>
    </xf>
    <xf numFmtId="4" fontId="4" fillId="3" borderId="28" xfId="17" applyNumberFormat="1" applyFont="1" applyFill="1" applyBorder="1">
      <alignment/>
      <protection/>
    </xf>
    <xf numFmtId="4" fontId="4" fillId="3" borderId="29" xfId="17" applyNumberFormat="1" applyFont="1" applyFill="1" applyBorder="1">
      <alignment/>
      <protection/>
    </xf>
    <xf numFmtId="4" fontId="7" fillId="0" borderId="28" xfId="0" applyNumberFormat="1" applyFont="1" applyBorder="1" applyAlignment="1">
      <alignment/>
    </xf>
    <xf numFmtId="3" fontId="8" fillId="0" borderId="27" xfId="17" applyNumberFormat="1" applyFont="1" applyFill="1" applyBorder="1" applyAlignment="1">
      <alignment horizontal="center"/>
      <protection/>
    </xf>
    <xf numFmtId="0" fontId="8" fillId="0" borderId="15" xfId="20" applyFont="1" applyFill="1" applyBorder="1" applyAlignment="1">
      <alignment horizontal="left" vertical="center" wrapText="1" indent="2"/>
      <protection/>
    </xf>
    <xf numFmtId="4" fontId="8" fillId="0" borderId="28" xfId="17" applyNumberFormat="1" applyFont="1" applyFill="1" applyBorder="1">
      <alignment/>
      <protection/>
    </xf>
    <xf numFmtId="4" fontId="5" fillId="0" borderId="28" xfId="0" applyNumberFormat="1" applyFont="1" applyFill="1" applyBorder="1" applyAlignment="1">
      <alignment/>
    </xf>
    <xf numFmtId="4" fontId="5" fillId="0" borderId="29" xfId="0" applyNumberFormat="1" applyFont="1" applyFill="1" applyBorder="1" applyAlignment="1">
      <alignment/>
    </xf>
    <xf numFmtId="0" fontId="4" fillId="3" borderId="15" xfId="20" applyFont="1" applyFill="1" applyBorder="1" applyAlignment="1">
      <alignment vertical="center" wrapText="1"/>
      <protection/>
    </xf>
    <xf numFmtId="4" fontId="4" fillId="3" borderId="28" xfId="0" applyNumberFormat="1" applyFont="1" applyFill="1" applyBorder="1" applyAlignment="1">
      <alignment/>
    </xf>
    <xf numFmtId="4" fontId="4" fillId="3" borderId="29" xfId="0" applyNumberFormat="1" applyFont="1" applyFill="1" applyBorder="1" applyAlignment="1">
      <alignment/>
    </xf>
    <xf numFmtId="3" fontId="8" fillId="0" borderId="27" xfId="17" applyNumberFormat="1" applyFont="1" applyFill="1" applyBorder="1" applyAlignment="1">
      <alignment horizontal="center"/>
      <protection/>
    </xf>
    <xf numFmtId="0" fontId="8" fillId="0" borderId="15" xfId="20" applyFont="1" applyFill="1" applyBorder="1" applyAlignment="1">
      <alignment horizontal="left" vertical="center" wrapText="1" indent="2"/>
      <protection/>
    </xf>
    <xf numFmtId="4" fontId="8" fillId="0" borderId="28" xfId="17" applyNumberFormat="1" applyFont="1" applyFill="1" applyBorder="1">
      <alignment/>
      <protection/>
    </xf>
    <xf numFmtId="4" fontId="8" fillId="0" borderId="29" xfId="17" applyNumberFormat="1" applyFont="1" applyFill="1" applyBorder="1">
      <alignment/>
      <protection/>
    </xf>
    <xf numFmtId="3" fontId="4" fillId="3" borderId="27" xfId="17" applyNumberFormat="1" applyFont="1" applyFill="1" applyBorder="1" applyAlignment="1">
      <alignment horizontal="center"/>
      <protection/>
    </xf>
    <xf numFmtId="0" fontId="4" fillId="3" borderId="15" xfId="20" applyFont="1" applyFill="1" applyBorder="1" applyAlignment="1">
      <alignment vertical="center" wrapText="1"/>
      <protection/>
    </xf>
    <xf numFmtId="4" fontId="4" fillId="3" borderId="28" xfId="0" applyNumberFormat="1" applyFont="1" applyFill="1" applyBorder="1" applyAlignment="1">
      <alignment/>
    </xf>
    <xf numFmtId="4" fontId="4" fillId="3" borderId="29" xfId="0" applyNumberFormat="1" applyFont="1" applyFill="1" applyBorder="1" applyAlignment="1">
      <alignment/>
    </xf>
    <xf numFmtId="3" fontId="5" fillId="0" borderId="27" xfId="17" applyNumberFormat="1" applyFont="1" applyFill="1" applyBorder="1" applyAlignment="1">
      <alignment horizontal="center"/>
      <protection/>
    </xf>
    <xf numFmtId="0" fontId="5" fillId="0" borderId="15" xfId="20" applyFont="1" applyFill="1" applyBorder="1" applyAlignment="1">
      <alignment vertical="center" wrapText="1"/>
      <protection/>
    </xf>
    <xf numFmtId="4" fontId="5" fillId="0" borderId="28" xfId="0" applyNumberFormat="1" applyFont="1" applyFill="1" applyBorder="1" applyAlignment="1">
      <alignment/>
    </xf>
    <xf numFmtId="4" fontId="5" fillId="0" borderId="29" xfId="0" applyNumberFormat="1" applyFont="1" applyFill="1" applyBorder="1" applyAlignment="1">
      <alignment/>
    </xf>
    <xf numFmtId="3" fontId="4" fillId="2" borderId="27" xfId="17" applyNumberFormat="1" applyFont="1" applyFill="1" applyBorder="1" applyAlignment="1">
      <alignment horizontal="center"/>
      <protection/>
    </xf>
    <xf numFmtId="3" fontId="4" fillId="2" borderId="15" xfId="17" applyNumberFormat="1" applyFont="1" applyFill="1" applyBorder="1">
      <alignment/>
      <protection/>
    </xf>
    <xf numFmtId="4" fontId="4" fillId="2" borderId="28" xfId="17" applyNumberFormat="1" applyFont="1" applyFill="1" applyBorder="1" applyAlignment="1">
      <alignment/>
      <protection/>
    </xf>
    <xf numFmtId="4" fontId="4" fillId="2" borderId="29" xfId="17" applyNumberFormat="1" applyFont="1" applyFill="1" applyBorder="1" applyAlignment="1">
      <alignment/>
      <protection/>
    </xf>
    <xf numFmtId="3" fontId="4" fillId="3" borderId="15" xfId="17" applyNumberFormat="1" applyFont="1" applyFill="1" applyBorder="1">
      <alignment/>
      <protection/>
    </xf>
    <xf numFmtId="4" fontId="4" fillId="3" borderId="28" xfId="17" applyNumberFormat="1" applyFont="1" applyFill="1" applyBorder="1" applyAlignment="1">
      <alignment/>
      <protection/>
    </xf>
    <xf numFmtId="4" fontId="4" fillId="3" borderId="29" xfId="17" applyNumberFormat="1" applyFont="1" applyFill="1" applyBorder="1" applyAlignment="1">
      <alignment/>
      <protection/>
    </xf>
    <xf numFmtId="3" fontId="5" fillId="0" borderId="27" xfId="17" applyNumberFormat="1" applyFont="1" applyFill="1" applyBorder="1" applyAlignment="1">
      <alignment horizontal="center"/>
      <protection/>
    </xf>
    <xf numFmtId="3" fontId="5" fillId="0" borderId="15" xfId="17" applyNumberFormat="1" applyFont="1" applyFill="1" applyBorder="1">
      <alignment/>
      <protection/>
    </xf>
    <xf numFmtId="3" fontId="4" fillId="3" borderId="27" xfId="17" applyNumberFormat="1" applyFont="1" applyFill="1" applyBorder="1" applyAlignment="1">
      <alignment horizontal="center" vertical="center"/>
      <protection/>
    </xf>
    <xf numFmtId="3" fontId="4" fillId="3" borderId="15" xfId="17" applyNumberFormat="1" applyFont="1" applyFill="1" applyBorder="1" applyAlignment="1">
      <alignment horizontal="left" vertical="center" wrapText="1"/>
      <protection/>
    </xf>
    <xf numFmtId="4" fontId="4" fillId="3" borderId="28" xfId="17" applyNumberFormat="1" applyFont="1" applyFill="1" applyBorder="1" applyAlignment="1">
      <alignment vertical="center" wrapText="1"/>
      <protection/>
    </xf>
    <xf numFmtId="4" fontId="4" fillId="3" borderId="29" xfId="17" applyNumberFormat="1" applyFont="1" applyFill="1" applyBorder="1" applyAlignment="1">
      <alignment vertical="center" wrapText="1"/>
      <protection/>
    </xf>
    <xf numFmtId="3" fontId="4" fillId="2" borderId="27" xfId="17" applyNumberFormat="1" applyFont="1" applyFill="1" applyBorder="1" applyAlignment="1">
      <alignment horizontal="center" vertical="center"/>
      <protection/>
    </xf>
    <xf numFmtId="3" fontId="4" fillId="2" borderId="15" xfId="17" applyNumberFormat="1" applyFont="1" applyFill="1" applyBorder="1" applyAlignment="1">
      <alignment horizontal="left" vertical="center" wrapText="1"/>
      <protection/>
    </xf>
    <xf numFmtId="4" fontId="4" fillId="2" borderId="29" xfId="17" applyNumberFormat="1" applyFont="1" applyFill="1" applyBorder="1" applyAlignment="1">
      <alignment vertical="center" wrapText="1"/>
      <protection/>
    </xf>
    <xf numFmtId="3" fontId="8" fillId="0" borderId="27" xfId="17" applyNumberFormat="1" applyFont="1" applyFill="1" applyBorder="1" applyAlignment="1">
      <alignment horizontal="center" vertical="center"/>
      <protection/>
    </xf>
    <xf numFmtId="3" fontId="8" fillId="0" borderId="15" xfId="17" applyNumberFormat="1" applyFont="1" applyFill="1" applyBorder="1" applyAlignment="1">
      <alignment horizontal="left" vertical="center" wrapText="1"/>
      <protection/>
    </xf>
    <xf numFmtId="4" fontId="8" fillId="0" borderId="28" xfId="17" applyNumberFormat="1" applyFont="1" applyFill="1" applyBorder="1" applyAlignment="1">
      <alignment vertical="center" wrapText="1"/>
      <protection/>
    </xf>
    <xf numFmtId="4" fontId="4" fillId="2" borderId="28" xfId="17" applyNumberFormat="1" applyFont="1" applyFill="1" applyBorder="1" applyAlignment="1">
      <alignment vertical="center"/>
      <protection/>
    </xf>
    <xf numFmtId="4" fontId="4" fillId="2" borderId="29" xfId="17" applyNumberFormat="1" applyFont="1" applyFill="1" applyBorder="1" applyAlignment="1">
      <alignment vertical="center"/>
      <protection/>
    </xf>
    <xf numFmtId="3" fontId="5" fillId="3" borderId="27" xfId="17" applyNumberFormat="1" applyFont="1" applyFill="1" applyBorder="1" applyAlignment="1">
      <alignment horizontal="center"/>
      <protection/>
    </xf>
    <xf numFmtId="3" fontId="5" fillId="3" borderId="15" xfId="17" applyNumberFormat="1" applyFont="1" applyFill="1" applyBorder="1">
      <alignment/>
      <protection/>
    </xf>
    <xf numFmtId="4" fontId="5" fillId="3" borderId="28" xfId="0" applyNumberFormat="1" applyFont="1" applyFill="1" applyBorder="1" applyAlignment="1">
      <alignment/>
    </xf>
    <xf numFmtId="4" fontId="5" fillId="3" borderId="29" xfId="0" applyNumberFormat="1" applyFont="1" applyFill="1" applyBorder="1" applyAlignment="1">
      <alignment/>
    </xf>
    <xf numFmtId="3" fontId="4" fillId="2" borderId="15" xfId="17" applyNumberFormat="1" applyFont="1" applyFill="1" applyBorder="1" applyAlignment="1">
      <alignment wrapText="1"/>
      <protection/>
    </xf>
    <xf numFmtId="4" fontId="4" fillId="2" borderId="28" xfId="0" applyNumberFormat="1" applyFont="1" applyFill="1" applyBorder="1" applyAlignment="1">
      <alignment/>
    </xf>
    <xf numFmtId="4" fontId="4" fillId="2" borderId="29" xfId="0" applyNumberFormat="1" applyFont="1" applyFill="1" applyBorder="1" applyAlignment="1">
      <alignment/>
    </xf>
    <xf numFmtId="3" fontId="8" fillId="3" borderId="27" xfId="17" applyNumberFormat="1" applyFont="1" applyFill="1" applyBorder="1" applyAlignment="1">
      <alignment horizontal="center"/>
      <protection/>
    </xf>
    <xf numFmtId="3" fontId="8" fillId="3" borderId="15" xfId="17" applyNumberFormat="1" applyFont="1" applyFill="1" applyBorder="1">
      <alignment/>
      <protection/>
    </xf>
    <xf numFmtId="3" fontId="8" fillId="0" borderId="15" xfId="17" applyNumberFormat="1" applyFont="1" applyFill="1" applyBorder="1">
      <alignment/>
      <protection/>
    </xf>
    <xf numFmtId="0" fontId="7" fillId="0" borderId="28" xfId="0" applyFont="1" applyBorder="1" applyAlignment="1">
      <alignment/>
    </xf>
    <xf numFmtId="4" fontId="4" fillId="2" borderId="28" xfId="17" applyNumberFormat="1" applyFont="1" applyFill="1" applyBorder="1" applyAlignment="1">
      <alignment vertical="center" wrapText="1"/>
      <protection/>
    </xf>
    <xf numFmtId="3" fontId="4" fillId="0" borderId="27" xfId="17" applyNumberFormat="1" applyFont="1" applyFill="1" applyBorder="1" applyAlignment="1">
      <alignment horizontal="center" vertical="center"/>
      <protection/>
    </xf>
    <xf numFmtId="3" fontId="4" fillId="0" borderId="15" xfId="17" applyNumberFormat="1" applyFont="1" applyFill="1" applyBorder="1" applyAlignment="1">
      <alignment horizontal="left" vertical="center" wrapText="1"/>
      <protection/>
    </xf>
    <xf numFmtId="4" fontId="5" fillId="0" borderId="28" xfId="17" applyNumberFormat="1" applyFont="1" applyFill="1" applyBorder="1" applyAlignment="1">
      <alignment vertical="center" wrapText="1"/>
      <protection/>
    </xf>
    <xf numFmtId="3" fontId="8" fillId="0" borderId="23" xfId="17" applyNumberFormat="1" applyFont="1" applyFill="1" applyBorder="1" applyAlignment="1">
      <alignment horizontal="center"/>
      <protection/>
    </xf>
    <xf numFmtId="3" fontId="8" fillId="0" borderId="24" xfId="17" applyNumberFormat="1" applyFont="1" applyFill="1" applyBorder="1">
      <alignment/>
      <protection/>
    </xf>
    <xf numFmtId="4" fontId="8" fillId="0" borderId="25" xfId="17" applyNumberFormat="1" applyFont="1" applyFill="1" applyBorder="1" applyAlignment="1">
      <alignment/>
      <protection/>
    </xf>
    <xf numFmtId="4" fontId="8" fillId="0" borderId="26" xfId="17" applyNumberFormat="1" applyFont="1" applyFill="1" applyBorder="1" applyAlignment="1">
      <alignment/>
      <protection/>
    </xf>
    <xf numFmtId="4" fontId="8" fillId="0" borderId="28" xfId="17" applyNumberFormat="1" applyFont="1" applyFill="1" applyBorder="1" applyAlignment="1">
      <alignment/>
      <protection/>
    </xf>
    <xf numFmtId="4" fontId="8" fillId="0" borderId="29" xfId="17" applyNumberFormat="1" applyFont="1" applyFill="1" applyBorder="1" applyAlignment="1">
      <alignment/>
      <protection/>
    </xf>
    <xf numFmtId="3" fontId="8" fillId="0" borderId="30" xfId="17" applyNumberFormat="1" applyFont="1" applyFill="1" applyBorder="1" applyAlignment="1">
      <alignment horizontal="center" vertical="center"/>
      <protection/>
    </xf>
    <xf numFmtId="3" fontId="8" fillId="0" borderId="31" xfId="17" applyNumberFormat="1" applyFont="1" applyFill="1" applyBorder="1">
      <alignment/>
      <protection/>
    </xf>
    <xf numFmtId="180" fontId="8" fillId="0" borderId="32" xfId="17" applyNumberFormat="1" applyFont="1" applyFill="1" applyBorder="1" applyAlignment="1">
      <alignment vertical="center"/>
      <protection/>
    </xf>
    <xf numFmtId="186" fontId="8" fillId="0" borderId="33" xfId="17" applyNumberFormat="1" applyFont="1" applyFill="1" applyBorder="1" applyAlignment="1">
      <alignment vertical="center"/>
      <protection/>
    </xf>
    <xf numFmtId="0" fontId="7" fillId="0" borderId="32" xfId="0" applyFont="1" applyBorder="1" applyAlignment="1">
      <alignment/>
    </xf>
    <xf numFmtId="0" fontId="8" fillId="0" borderId="0" xfId="17" applyFont="1" applyFill="1" applyBorder="1" applyAlignment="1">
      <alignment horizontal="center"/>
      <protection/>
    </xf>
    <xf numFmtId="0" fontId="8" fillId="0" borderId="0" xfId="20" applyFont="1" applyFill="1" applyBorder="1" applyAlignment="1">
      <alignment vertical="center" wrapText="1"/>
      <protection/>
    </xf>
    <xf numFmtId="4" fontId="8" fillId="0" borderId="0" xfId="20" applyNumberFormat="1" applyFont="1" applyFill="1" applyBorder="1" applyAlignment="1">
      <alignment vertical="center" wrapText="1"/>
      <protection/>
    </xf>
    <xf numFmtId="3" fontId="5" fillId="0" borderId="0" xfId="0" applyNumberFormat="1" applyFont="1" applyFill="1" applyBorder="1" applyAlignment="1">
      <alignment/>
    </xf>
    <xf numFmtId="0" fontId="7" fillId="0" borderId="0" xfId="0" applyFont="1" applyAlignment="1">
      <alignment/>
    </xf>
    <xf numFmtId="4" fontId="5" fillId="0" borderId="29" xfId="17" applyNumberFormat="1" applyFont="1" applyFill="1" applyBorder="1" applyAlignment="1">
      <alignment vertical="center" wrapText="1"/>
      <protection/>
    </xf>
    <xf numFmtId="2" fontId="12" fillId="2" borderId="34" xfId="0" applyNumberFormat="1" applyFont="1" applyFill="1" applyBorder="1" applyAlignment="1" applyProtection="1">
      <alignment horizontal="center" vertical="center" wrapText="1" readingOrder="1"/>
      <protection locked="0"/>
    </xf>
    <xf numFmtId="0" fontId="12" fillId="2" borderId="15" xfId="0" applyFont="1" applyFill="1" applyBorder="1" applyAlignment="1" applyProtection="1">
      <alignment horizontal="right" vertical="center" wrapText="1" readingOrder="1"/>
      <protection locked="0"/>
    </xf>
    <xf numFmtId="0" fontId="12" fillId="2" borderId="1" xfId="0" applyFont="1" applyFill="1" applyBorder="1" applyAlignment="1" applyProtection="1">
      <alignment horizontal="right" vertical="center" wrapText="1" readingOrder="1"/>
      <protection locked="0"/>
    </xf>
    <xf numFmtId="2" fontId="12" fillId="4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12" fillId="2" borderId="35" xfId="0" applyFont="1" applyFill="1" applyBorder="1" applyAlignment="1" applyProtection="1">
      <alignment horizontal="left" vertical="center" wrapText="1" readingOrder="1"/>
      <protection locked="0"/>
    </xf>
    <xf numFmtId="2" fontId="12" fillId="2" borderId="35" xfId="0" applyNumberFormat="1" applyFont="1" applyFill="1" applyBorder="1" applyAlignment="1" applyProtection="1">
      <alignment horizontal="center" vertical="center" wrapText="1" readingOrder="1"/>
      <protection locked="0"/>
    </xf>
    <xf numFmtId="184" fontId="16" fillId="2" borderId="4" xfId="0" applyNumberFormat="1" applyFont="1" applyFill="1" applyBorder="1" applyAlignment="1" applyProtection="1">
      <alignment horizontal="center" vertical="center" wrapText="1" readingOrder="1"/>
      <protection locked="0"/>
    </xf>
    <xf numFmtId="4" fontId="9" fillId="3" borderId="28" xfId="0" applyNumberFormat="1" applyFont="1" applyFill="1" applyBorder="1" applyAlignment="1">
      <alignment/>
    </xf>
    <xf numFmtId="4" fontId="5" fillId="0" borderId="29" xfId="17" applyNumberFormat="1" applyFont="1" applyFill="1" applyBorder="1">
      <alignment/>
      <protection/>
    </xf>
    <xf numFmtId="4" fontId="5" fillId="0" borderId="29" xfId="17" applyNumberFormat="1" applyFont="1" applyFill="1" applyBorder="1">
      <alignment/>
      <protection/>
    </xf>
    <xf numFmtId="3" fontId="6" fillId="0" borderId="0" xfId="20" applyNumberFormat="1" applyFont="1" applyBorder="1" applyAlignment="1">
      <alignment horizontal="right"/>
      <protection/>
    </xf>
    <xf numFmtId="0" fontId="6" fillId="0" borderId="17" xfId="20" applyFont="1" applyBorder="1" applyAlignment="1">
      <alignment horizontal="center" vertical="center" wrapText="1"/>
      <protection/>
    </xf>
    <xf numFmtId="0" fontId="6" fillId="0" borderId="36" xfId="20" applyFont="1" applyBorder="1" applyAlignment="1">
      <alignment horizontal="center" vertical="center" wrapText="1"/>
      <protection/>
    </xf>
    <xf numFmtId="0" fontId="6" fillId="0" borderId="0" xfId="20" applyFont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49" fontId="7" fillId="0" borderId="1" xfId="0" applyNumberFormat="1" applyFont="1" applyFill="1" applyBorder="1" applyAlignment="1">
      <alignment horizontal="center" wrapText="1"/>
    </xf>
    <xf numFmtId="49" fontId="7" fillId="0" borderId="37" xfId="0" applyNumberFormat="1" applyFont="1" applyFill="1" applyBorder="1" applyAlignment="1">
      <alignment horizontal="center" wrapText="1"/>
    </xf>
    <xf numFmtId="0" fontId="12" fillId="0" borderId="1" xfId="0" applyFont="1" applyFill="1" applyBorder="1" applyAlignment="1" applyProtection="1">
      <alignment horizontal="center" vertical="center" wrapText="1" readingOrder="1"/>
      <protection locked="0"/>
    </xf>
    <xf numFmtId="0" fontId="12" fillId="0" borderId="37" xfId="0" applyFont="1" applyFill="1" applyBorder="1" applyAlignment="1" applyProtection="1">
      <alignment horizontal="center" vertical="center" wrapText="1" readingOrder="1"/>
      <protection locked="0"/>
    </xf>
    <xf numFmtId="0" fontId="13" fillId="0" borderId="1" xfId="0" applyFont="1" applyFill="1" applyBorder="1" applyAlignment="1" applyProtection="1">
      <alignment horizontal="center" vertical="center" wrapText="1" readingOrder="1"/>
      <protection locked="0"/>
    </xf>
    <xf numFmtId="0" fontId="13" fillId="0" borderId="37" xfId="0" applyFont="1" applyFill="1" applyBorder="1" applyAlignment="1" applyProtection="1">
      <alignment horizontal="center" vertical="center" wrapText="1" readingOrder="1"/>
      <protection locked="0"/>
    </xf>
    <xf numFmtId="0" fontId="1" fillId="0" borderId="0" xfId="17" applyFont="1" applyBorder="1" applyAlignment="1">
      <alignment horizontal="left" vertical="center" wrapText="1"/>
      <protection/>
    </xf>
    <xf numFmtId="0" fontId="0" fillId="0" borderId="0" xfId="0" applyBorder="1" applyAlignment="1">
      <alignment horizontal="left"/>
    </xf>
    <xf numFmtId="0" fontId="3" fillId="0" borderId="38" xfId="0" applyFont="1" applyBorder="1" applyAlignment="1">
      <alignment horizontal="center" vertical="center" wrapText="1"/>
    </xf>
    <xf numFmtId="0" fontId="23" fillId="0" borderId="39" xfId="0" applyFont="1" applyBorder="1" applyAlignment="1">
      <alignment horizontal="center" vertical="center" wrapText="1"/>
    </xf>
    <xf numFmtId="0" fontId="1" fillId="0" borderId="17" xfId="17" applyFont="1" applyFill="1" applyBorder="1" applyAlignment="1">
      <alignment horizontal="center" vertical="center" wrapText="1"/>
      <protection/>
    </xf>
    <xf numFmtId="0" fontId="0" fillId="0" borderId="40" xfId="0" applyBorder="1" applyAlignment="1">
      <alignment/>
    </xf>
    <xf numFmtId="0" fontId="0" fillId="0" borderId="18" xfId="0" applyBorder="1" applyAlignment="1">
      <alignment/>
    </xf>
    <xf numFmtId="0" fontId="8" fillId="0" borderId="41" xfId="17" applyFont="1" applyBorder="1" applyAlignment="1">
      <alignment horizontal="center" vertical="center" wrapText="1"/>
      <protection/>
    </xf>
    <xf numFmtId="0" fontId="8" fillId="0" borderId="30" xfId="17" applyFont="1" applyBorder="1" applyAlignment="1">
      <alignment horizontal="center" vertical="center" wrapText="1"/>
      <protection/>
    </xf>
    <xf numFmtId="0" fontId="8" fillId="0" borderId="42" xfId="17" applyFont="1" applyBorder="1" applyAlignment="1">
      <alignment horizontal="center" vertical="center" wrapText="1"/>
      <protection/>
    </xf>
    <xf numFmtId="0" fontId="8" fillId="0" borderId="31" xfId="17" applyFont="1" applyBorder="1" applyAlignment="1">
      <alignment horizontal="center" vertical="center" wrapText="1"/>
      <protection/>
    </xf>
    <xf numFmtId="0" fontId="5" fillId="0" borderId="38" xfId="0" applyFont="1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185" fontId="7" fillId="3" borderId="4" xfId="0" applyNumberFormat="1" applyFont="1" applyFill="1" applyBorder="1" applyAlignment="1" applyProtection="1">
      <alignment horizontal="center" vertical="center" wrapText="1" readingOrder="1"/>
      <protection locked="0"/>
    </xf>
    <xf numFmtId="184" fontId="7" fillId="0" borderId="4" xfId="0" applyNumberFormat="1" applyFont="1" applyFill="1" applyBorder="1" applyAlignment="1" applyProtection="1">
      <alignment horizontal="center" vertical="center" wrapText="1" readingOrder="1"/>
      <protection locked="0"/>
    </xf>
    <xf numFmtId="184" fontId="9" fillId="3" borderId="4" xfId="0" applyNumberFormat="1" applyFont="1" applyFill="1" applyBorder="1" applyAlignment="1" applyProtection="1">
      <alignment horizontal="center" vertical="center" wrapText="1" readingOrder="1"/>
      <protection locked="0"/>
    </xf>
  </cellXfs>
  <cellStyles count="10">
    <cellStyle name="Normal" xfId="0"/>
    <cellStyle name="Currency" xfId="15"/>
    <cellStyle name="Currency [0]" xfId="16"/>
    <cellStyle name="Обычный_Лист4" xfId="17"/>
    <cellStyle name="Обычный_расчет тепло 2012 с календарной разбивкой_ООО Сети" xfId="18"/>
    <cellStyle name="Обычный_РЭК 2009 (тепловая энергия)" xfId="19"/>
    <cellStyle name="Обычный_тарифы на 2002г с 1-01" xfId="20"/>
    <cellStyle name="Percent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6%20&#1075;&#1086;&#1076;%20&#1090;&#1072;&#1088;&#1080;&#1092;&#1099;\&#1040;&#1085;&#1082;&#1077;&#1090;&#1072;%20&#1080;%20&#1055;&#1088;&#1080;&#1083;&#1086;&#1078;&#1077;&#1085;&#1080;&#1103;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 5.3 Вспом произв (2015)"/>
      <sheetName val="Прил 5.2 Трансп (факт 2015)"/>
      <sheetName val="Прил 2.2 ОХР (факт 2015)"/>
      <sheetName val="Анкета Т, В, С"/>
      <sheetName val="Прил 2.1 ОХР"/>
      <sheetName val="Прил 2.2 ОХР"/>
      <sheetName val="Прил 2.3 Прочие"/>
      <sheetName val="Прил 3.1 Сбыт"/>
      <sheetName val="Прил 3.2 Проч.цех."/>
      <sheetName val="Прил 3.2 Проч.цех. (2)"/>
      <sheetName val="Реестр прочих (тепло)"/>
      <sheetName val="Реестр прочих (вода) "/>
      <sheetName val="Реестр прочих (общехоз)"/>
      <sheetName val="Прил 5.1 Регламент"/>
      <sheetName val="работа транспорта за 2014 год"/>
      <sheetName val="Прил 5.2 Трансп"/>
      <sheetName val="Прил 5.3 Вспом произв"/>
      <sheetName val="Прил 6.1 Хоз.способ"/>
      <sheetName val="Прил 6.2 Подряд"/>
      <sheetName val="Прил 6.3 Материалы №1"/>
      <sheetName val="Прил 6.3 Материалы №2"/>
      <sheetName val="Прил 6.3 Материалы №3"/>
      <sheetName val="Прил 6.3 Материалы (4)"/>
      <sheetName val="Прил 6.3 Материалы сети"/>
      <sheetName val="Прил 6.3 Материалы водозабор"/>
      <sheetName val="Прил 7.1 Спецодежда"/>
      <sheetName val="Прил 7.3 Вспом."/>
      <sheetName val="Прил 7.3 Вспом. (водозабор)"/>
      <sheetName val="Прил 8.1 ФОТ"/>
      <sheetName val="Прил 8.1 ФОТ (2)"/>
      <sheetName val="Прил 8.1 ФОТ (3)"/>
      <sheetName val="Прил 8.1 ФОТ (4)"/>
      <sheetName val="Прил 8.1 ФОТ (сети)"/>
      <sheetName val="Прил 8.1 ФОТ (сбыт)"/>
      <sheetName val="Прил 8.1 ФОТ (свод)"/>
      <sheetName val="Прил 8.1 ФОТ (водозабор)"/>
      <sheetName val="Лист2"/>
      <sheetName val="Прил 8.2 Числ."/>
      <sheetName val="Прил 8.2 Числ. (2)"/>
      <sheetName val="Прил 8.2 Числ. (3)"/>
      <sheetName val="Прил 8.2 Числ. (4)"/>
      <sheetName val="Прил 8.2 Числ. (сети)"/>
      <sheetName val="Прил 8.2 Числ. (сбыт) "/>
      <sheetName val="Прил 8.2 Числ. (свод)"/>
      <sheetName val="Прил 8.2 Числ. (водозабор)"/>
      <sheetName val="Прил 9.1 Эл.энергия"/>
      <sheetName val="Прил 9.1 Эл.энергия (2)"/>
      <sheetName val="Прил 9.1 Эл.энергия (3)"/>
      <sheetName val="Прил 9.1 Эл.энергия (4)"/>
      <sheetName val="Прил 9.1 Эл.энергия (свод)"/>
      <sheetName val="Прил 9.1 Эл.энергия (вода)"/>
      <sheetName val="Прил 10.1Топливо"/>
      <sheetName val="Прил 10.2 Топл.цена"/>
      <sheetName val="Прил 10.3 Свод баланс"/>
      <sheetName val="Прил 10.7 Мазут "/>
      <sheetName val="Прил 10.7 Нефть"/>
      <sheetName val="Прил 10.8 Мазут"/>
      <sheetName val="Прил 10.8 Нефть"/>
      <sheetName val="10.11 Топливо и ГСМ"/>
      <sheetName val="Прил. 11.1 Имущество"/>
      <sheetName val="Прил 12.1. Тов.Тепло (1)"/>
      <sheetName val="Прил 12.1. Тов.Тепло (2)"/>
      <sheetName val="Прил 12.1. Тов.Тепло (3)"/>
      <sheetName val="Прил 12.1. Тов.Тепло (4)"/>
      <sheetName val="Прил 12.1. Тов.Тепло (свод)"/>
      <sheetName val="Прил 12.2 Котельные"/>
      <sheetName val="Прил 12.3 Тов.Вода"/>
      <sheetName val="Прил 12.6 Выручка тепло"/>
      <sheetName val="Прил 12.8 Выручка вода"/>
    </sheetNames>
    <sheetDataSet>
      <sheetData sheetId="3">
        <row r="5">
          <cell r="A5" t="str">
            <v>МУП "ЖКХ Нововасюганское"</v>
          </cell>
        </row>
        <row r="8">
          <cell r="B8" t="str">
            <v>Каргасокский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4"/>
  <sheetViews>
    <sheetView workbookViewId="0" topLeftCell="A1">
      <selection activeCell="D15" sqref="D15"/>
    </sheetView>
  </sheetViews>
  <sheetFormatPr defaultColWidth="9.140625" defaultRowHeight="12.75"/>
  <cols>
    <col min="1" max="1" width="7.00390625" style="0" customWidth="1"/>
    <col min="2" max="2" width="51.8515625" style="0" customWidth="1"/>
    <col min="3" max="3" width="17.7109375" style="0" customWidth="1"/>
    <col min="4" max="4" width="15.57421875" style="0" customWidth="1"/>
    <col min="5" max="5" width="15.8515625" style="0" customWidth="1"/>
    <col min="6" max="6" width="19.00390625" style="0" customWidth="1"/>
  </cols>
  <sheetData>
    <row r="1" spans="1:6" ht="13.5" thickBot="1">
      <c r="A1" s="2"/>
      <c r="B1" s="3"/>
      <c r="C1" s="1"/>
      <c r="D1" s="189" t="s">
        <v>3</v>
      </c>
      <c r="E1" s="189"/>
      <c r="F1" s="189"/>
    </row>
    <row r="2" spans="1:6" ht="38.25" customHeight="1" thickBot="1">
      <c r="A2" s="190" t="s">
        <v>4</v>
      </c>
      <c r="B2" s="191"/>
      <c r="C2" s="192" t="s">
        <v>5</v>
      </c>
      <c r="D2" s="193"/>
      <c r="E2" s="193"/>
      <c r="F2" s="193"/>
    </row>
    <row r="3" spans="1:6" ht="12.75" customHeight="1">
      <c r="A3" s="194" t="s">
        <v>6</v>
      </c>
      <c r="B3" s="196" t="s">
        <v>7</v>
      </c>
      <c r="C3" s="196" t="s">
        <v>146</v>
      </c>
      <c r="D3" s="196" t="s">
        <v>8</v>
      </c>
      <c r="E3" s="196" t="s">
        <v>246</v>
      </c>
      <c r="F3" s="198" t="s">
        <v>244</v>
      </c>
    </row>
    <row r="4" spans="1:6" ht="12.75" customHeight="1">
      <c r="A4" s="194"/>
      <c r="B4" s="196"/>
      <c r="C4" s="196"/>
      <c r="D4" s="196"/>
      <c r="E4" s="196"/>
      <c r="F4" s="198"/>
    </row>
    <row r="5" spans="1:6" ht="25.5" customHeight="1">
      <c r="A5" s="195"/>
      <c r="B5" s="197"/>
      <c r="C5" s="197"/>
      <c r="D5" s="197"/>
      <c r="E5" s="197"/>
      <c r="F5" s="199"/>
    </row>
    <row r="6" spans="1:6" ht="13.5">
      <c r="A6" s="4" t="s">
        <v>9</v>
      </c>
      <c r="B6" s="5">
        <v>2</v>
      </c>
      <c r="C6" s="5">
        <v>3</v>
      </c>
      <c r="D6" s="5">
        <v>3</v>
      </c>
      <c r="E6" s="5"/>
      <c r="F6" s="5">
        <v>7</v>
      </c>
    </row>
    <row r="7" spans="1:6" ht="25.5">
      <c r="A7" s="6" t="s">
        <v>10</v>
      </c>
      <c r="B7" s="7" t="s">
        <v>11</v>
      </c>
      <c r="C7" s="8">
        <f>C8+C15+C18+C21+C22+C23+C26+C29+C32+C33+C34+C38+C43+C44+C45+C46+C47+C48+C58</f>
        <v>31675865.220000003</v>
      </c>
      <c r="D7" s="8">
        <f>D8+D15+D18+D21+D22+D23+D26+D29+D32+D33+D34+D38+D43+D44+D45+D46+D47+D48+D58</f>
        <v>33205070.289999995</v>
      </c>
      <c r="E7" s="8">
        <f>E8+E15+E18+E21+E22+E23+E26+E29+E32+E33+E34+E38+E43+E44+E45+E46+E47+E48+E58</f>
        <v>31822161.929999992</v>
      </c>
      <c r="F7" s="8">
        <f>F8+F15+F18+F21+F22+F23+F26+F29+F32+F33+F34+F38+F43+F44+F45+F46+F47+F48+F58</f>
        <v>-1382850.7800000003</v>
      </c>
    </row>
    <row r="8" spans="1:6" ht="12.75">
      <c r="A8" s="9" t="s">
        <v>12</v>
      </c>
      <c r="B8" s="10" t="s">
        <v>13</v>
      </c>
      <c r="C8" s="11">
        <f>C9+C11</f>
        <v>256719.88</v>
      </c>
      <c r="D8" s="11">
        <f>D9+D11</f>
        <v>367881.98</v>
      </c>
      <c r="E8" s="215">
        <f>E9+E11</f>
        <v>287433.1</v>
      </c>
      <c r="F8" s="11">
        <f>F9+F11</f>
        <v>-80448.88000000002</v>
      </c>
    </row>
    <row r="9" spans="1:6" ht="12.75">
      <c r="A9" s="12" t="s">
        <v>14</v>
      </c>
      <c r="B9" s="13" t="s">
        <v>15</v>
      </c>
      <c r="C9" s="14">
        <v>235069.67</v>
      </c>
      <c r="D9" s="14">
        <v>288894.01</v>
      </c>
      <c r="E9" s="216">
        <v>271417.05</v>
      </c>
      <c r="F9" s="14">
        <f>E9-D9</f>
        <v>-17476.96000000002</v>
      </c>
    </row>
    <row r="10" spans="1:6" ht="12.75">
      <c r="A10" s="12" t="s">
        <v>16</v>
      </c>
      <c r="B10" s="13" t="s">
        <v>17</v>
      </c>
      <c r="C10" s="14"/>
      <c r="D10" s="14">
        <v>0</v>
      </c>
      <c r="E10" s="216">
        <v>0</v>
      </c>
      <c r="F10" s="14">
        <f>E10-D10</f>
        <v>0</v>
      </c>
    </row>
    <row r="11" spans="1:6" ht="25.5">
      <c r="A11" s="12" t="s">
        <v>18</v>
      </c>
      <c r="B11" s="13" t="s">
        <v>19</v>
      </c>
      <c r="C11" s="14">
        <f>C12+C13+C14</f>
        <v>21650.21</v>
      </c>
      <c r="D11" s="14">
        <f>D12+D13+D14</f>
        <v>78987.97</v>
      </c>
      <c r="E11" s="216">
        <f>E12+E13+E14</f>
        <v>16016.05</v>
      </c>
      <c r="F11" s="14">
        <f>F12+F13+F14</f>
        <v>-62971.92</v>
      </c>
    </row>
    <row r="12" spans="1:6" ht="12.75">
      <c r="A12" s="12" t="s">
        <v>20</v>
      </c>
      <c r="B12" s="13" t="s">
        <v>21</v>
      </c>
      <c r="C12" s="14">
        <v>0</v>
      </c>
      <c r="D12" s="14">
        <v>0</v>
      </c>
      <c r="E12" s="216">
        <v>0</v>
      </c>
      <c r="F12" s="14">
        <f>E12-D12</f>
        <v>0</v>
      </c>
    </row>
    <row r="13" spans="1:6" ht="12.75">
      <c r="A13" s="12" t="s">
        <v>22</v>
      </c>
      <c r="B13" s="13" t="s">
        <v>23</v>
      </c>
      <c r="C13" s="14">
        <v>7663.77</v>
      </c>
      <c r="D13" s="14">
        <v>49397.55</v>
      </c>
      <c r="E13" s="216">
        <v>0</v>
      </c>
      <c r="F13" s="14">
        <f>E13-D13</f>
        <v>-49397.55</v>
      </c>
    </row>
    <row r="14" spans="1:6" ht="25.5">
      <c r="A14" s="12" t="s">
        <v>24</v>
      </c>
      <c r="B14" s="13" t="s">
        <v>25</v>
      </c>
      <c r="C14" s="14">
        <v>13986.44</v>
      </c>
      <c r="D14" s="14">
        <v>29590.42</v>
      </c>
      <c r="E14" s="216">
        <v>16016.05</v>
      </c>
      <c r="F14" s="14">
        <f>E14-D14</f>
        <v>-13574.369999999999</v>
      </c>
    </row>
    <row r="15" spans="1:6" ht="12.75">
      <c r="A15" s="15" t="s">
        <v>26</v>
      </c>
      <c r="B15" s="16" t="s">
        <v>27</v>
      </c>
      <c r="C15" s="17">
        <v>13811299.06</v>
      </c>
      <c r="D15" s="17">
        <v>13908959.99</v>
      </c>
      <c r="E15" s="29">
        <v>13529687.04</v>
      </c>
      <c r="F15" s="17">
        <f>E15-D15</f>
        <v>-379272.9500000011</v>
      </c>
    </row>
    <row r="16" spans="1:6" ht="12.75">
      <c r="A16" s="15"/>
      <c r="B16" s="76" t="s">
        <v>148</v>
      </c>
      <c r="C16" s="77">
        <v>10944001.7</v>
      </c>
      <c r="D16" s="77">
        <v>14414400</v>
      </c>
      <c r="E16" s="217">
        <v>9919563.08</v>
      </c>
      <c r="F16" s="77">
        <f>E16-D16</f>
        <v>-4494836.92</v>
      </c>
    </row>
    <row r="17" spans="1:6" ht="12.75">
      <c r="A17" s="15"/>
      <c r="B17" s="76" t="s">
        <v>239</v>
      </c>
      <c r="C17" s="77">
        <v>3396787</v>
      </c>
      <c r="D17" s="77"/>
      <c r="E17" s="217">
        <v>4603213</v>
      </c>
      <c r="F17" s="77"/>
    </row>
    <row r="18" spans="1:6" ht="25.5">
      <c r="A18" s="15" t="s">
        <v>28</v>
      </c>
      <c r="B18" s="16" t="s">
        <v>29</v>
      </c>
      <c r="C18" s="17">
        <f>C19</f>
        <v>2495547.89</v>
      </c>
      <c r="D18" s="17">
        <f>D19</f>
        <v>2889717.33</v>
      </c>
      <c r="E18" s="29">
        <f>E19</f>
        <v>3045381.32</v>
      </c>
      <c r="F18" s="17">
        <f>F19</f>
        <v>155663.98999999976</v>
      </c>
    </row>
    <row r="19" spans="1:6" ht="12.75">
      <c r="A19" s="18" t="s">
        <v>30</v>
      </c>
      <c r="B19" s="19" t="s">
        <v>31</v>
      </c>
      <c r="C19" s="14">
        <v>2495547.89</v>
      </c>
      <c r="D19" s="14">
        <v>2889717.33</v>
      </c>
      <c r="E19" s="216">
        <v>3045381.32</v>
      </c>
      <c r="F19" s="14">
        <f>E19-D19</f>
        <v>155663.98999999976</v>
      </c>
    </row>
    <row r="20" spans="1:6" ht="12.75">
      <c r="A20" s="18" t="s">
        <v>32</v>
      </c>
      <c r="B20" s="19" t="s">
        <v>33</v>
      </c>
      <c r="C20" s="14">
        <v>0</v>
      </c>
      <c r="D20" s="14">
        <v>0</v>
      </c>
      <c r="E20" s="216">
        <v>0</v>
      </c>
      <c r="F20" s="14">
        <f>D20-E20</f>
        <v>0</v>
      </c>
    </row>
    <row r="21" spans="1:6" ht="12.75">
      <c r="A21" s="15" t="s">
        <v>34</v>
      </c>
      <c r="B21" s="16" t="s">
        <v>35</v>
      </c>
      <c r="C21" s="17">
        <v>661986.52</v>
      </c>
      <c r="D21" s="17">
        <v>687092.82</v>
      </c>
      <c r="E21" s="29">
        <v>617224.64</v>
      </c>
      <c r="F21" s="17">
        <f aca="true" t="shared" si="0" ref="F21:F31">E21-D21</f>
        <v>-69868.17999999993</v>
      </c>
    </row>
    <row r="22" spans="1:6" ht="12.75">
      <c r="A22" s="15" t="s">
        <v>36</v>
      </c>
      <c r="B22" s="16" t="s">
        <v>37</v>
      </c>
      <c r="C22" s="17">
        <v>0</v>
      </c>
      <c r="D22" s="17">
        <v>0</v>
      </c>
      <c r="E22" s="29">
        <v>0</v>
      </c>
      <c r="F22" s="17">
        <f t="shared" si="0"/>
        <v>0</v>
      </c>
    </row>
    <row r="23" spans="1:6" ht="12.75">
      <c r="A23" s="15" t="s">
        <v>38</v>
      </c>
      <c r="B23" s="16" t="s">
        <v>39</v>
      </c>
      <c r="C23" s="17">
        <f>C24</f>
        <v>347768.96</v>
      </c>
      <c r="D23" s="17">
        <f>D24</f>
        <v>345474.08</v>
      </c>
      <c r="E23" s="29">
        <f>E24</f>
        <v>605392.47</v>
      </c>
      <c r="F23" s="17">
        <f t="shared" si="0"/>
        <v>259918.38999999996</v>
      </c>
    </row>
    <row r="24" spans="1:6" ht="12.75">
      <c r="A24" s="18" t="s">
        <v>40</v>
      </c>
      <c r="B24" s="19" t="s">
        <v>41</v>
      </c>
      <c r="C24" s="14">
        <v>347768.96</v>
      </c>
      <c r="D24" s="14">
        <v>345474.08</v>
      </c>
      <c r="E24" s="216">
        <v>605392.47</v>
      </c>
      <c r="F24" s="14">
        <f t="shared" si="0"/>
        <v>259918.38999999996</v>
      </c>
    </row>
    <row r="25" spans="1:6" ht="12.75">
      <c r="A25" s="18" t="s">
        <v>42</v>
      </c>
      <c r="B25" s="19" t="s">
        <v>43</v>
      </c>
      <c r="C25" s="14">
        <v>0</v>
      </c>
      <c r="D25" s="14">
        <v>0</v>
      </c>
      <c r="E25" s="216">
        <v>0</v>
      </c>
      <c r="F25" s="14">
        <f t="shared" si="0"/>
        <v>0</v>
      </c>
    </row>
    <row r="26" spans="1:6" ht="12.75">
      <c r="A26" s="15" t="s">
        <v>44</v>
      </c>
      <c r="B26" s="16" t="s">
        <v>45</v>
      </c>
      <c r="C26" s="17">
        <f>C27+C28</f>
        <v>8921529.91</v>
      </c>
      <c r="D26" s="17">
        <f>D27+D28</f>
        <v>10310513.16</v>
      </c>
      <c r="E26" s="29">
        <f>E27+E28</f>
        <v>9238613.66</v>
      </c>
      <c r="F26" s="17">
        <f>F27+F28</f>
        <v>-1071899.4999999988</v>
      </c>
    </row>
    <row r="27" spans="1:6" ht="12.75">
      <c r="A27" s="18" t="s">
        <v>46</v>
      </c>
      <c r="B27" s="20" t="s">
        <v>47</v>
      </c>
      <c r="C27" s="21">
        <v>6981989.03</v>
      </c>
      <c r="D27" s="21">
        <v>8542602.29</v>
      </c>
      <c r="E27" s="21">
        <v>7252854.19</v>
      </c>
      <c r="F27" s="14">
        <f t="shared" si="0"/>
        <v>-1289748.0999999987</v>
      </c>
    </row>
    <row r="28" spans="1:6" ht="25.5">
      <c r="A28" s="18" t="s">
        <v>48</v>
      </c>
      <c r="B28" s="22" t="s">
        <v>49</v>
      </c>
      <c r="C28" s="21">
        <v>1939540.88</v>
      </c>
      <c r="D28" s="21">
        <v>1767910.87</v>
      </c>
      <c r="E28" s="21">
        <v>1985759.47</v>
      </c>
      <c r="F28" s="14">
        <f t="shared" si="0"/>
        <v>217848.59999999986</v>
      </c>
    </row>
    <row r="29" spans="1:6" ht="12.75">
      <c r="A29" s="15" t="s">
        <v>50</v>
      </c>
      <c r="B29" s="16" t="s">
        <v>51</v>
      </c>
      <c r="C29" s="17">
        <f>C30+C31</f>
        <v>2664600.06</v>
      </c>
      <c r="D29" s="17">
        <f>D30+D31</f>
        <v>3113774.97</v>
      </c>
      <c r="E29" s="29">
        <f>E30+E31</f>
        <v>2749961.91</v>
      </c>
      <c r="F29" s="17">
        <f>F30+F31</f>
        <v>-363813.0600000002</v>
      </c>
    </row>
    <row r="30" spans="1:6" ht="25.5">
      <c r="A30" s="23" t="s">
        <v>52</v>
      </c>
      <c r="B30" s="24" t="s">
        <v>53</v>
      </c>
      <c r="C30" s="14">
        <v>2099519.87</v>
      </c>
      <c r="D30" s="14">
        <v>2579865.89</v>
      </c>
      <c r="E30" s="216">
        <v>2191928.36</v>
      </c>
      <c r="F30" s="14">
        <f t="shared" si="0"/>
        <v>-387937.53000000026</v>
      </c>
    </row>
    <row r="31" spans="1:6" ht="25.5">
      <c r="A31" s="25" t="s">
        <v>54</v>
      </c>
      <c r="B31" s="26" t="s">
        <v>55</v>
      </c>
      <c r="C31" s="14">
        <v>565080.19</v>
      </c>
      <c r="D31" s="14">
        <v>533909.08</v>
      </c>
      <c r="E31" s="216">
        <v>558033.55</v>
      </c>
      <c r="F31" s="14">
        <f t="shared" si="0"/>
        <v>24124.47000000009</v>
      </c>
    </row>
    <row r="32" spans="1:6" ht="25.5">
      <c r="A32" s="15" t="s">
        <v>56</v>
      </c>
      <c r="B32" s="27" t="s">
        <v>57</v>
      </c>
      <c r="C32" s="17">
        <v>0</v>
      </c>
      <c r="D32" s="17">
        <v>0</v>
      </c>
      <c r="E32" s="29">
        <v>0</v>
      </c>
      <c r="F32" s="17">
        <v>0</v>
      </c>
    </row>
    <row r="33" spans="1:6" ht="38.25">
      <c r="A33" s="15" t="s">
        <v>58</v>
      </c>
      <c r="B33" s="16" t="s">
        <v>59</v>
      </c>
      <c r="C33" s="17">
        <v>0</v>
      </c>
      <c r="D33" s="17">
        <v>0</v>
      </c>
      <c r="E33" s="29">
        <v>0</v>
      </c>
      <c r="F33" s="17">
        <v>0</v>
      </c>
    </row>
    <row r="34" spans="1:6" ht="51">
      <c r="A34" s="15" t="s">
        <v>60</v>
      </c>
      <c r="B34" s="16" t="s">
        <v>61</v>
      </c>
      <c r="C34" s="17">
        <f>C35+C36+C37</f>
        <v>1275641.76</v>
      </c>
      <c r="D34" s="17">
        <f>D35+D36+D37</f>
        <v>786034.0800000001</v>
      </c>
      <c r="E34" s="29">
        <f>E35+E36+E37</f>
        <v>672139.79</v>
      </c>
      <c r="F34" s="17">
        <f>F35+F36+F37</f>
        <v>-113894.29000000001</v>
      </c>
    </row>
    <row r="35" spans="1:6" ht="12.75">
      <c r="A35" s="18" t="s">
        <v>62</v>
      </c>
      <c r="B35" s="28" t="s">
        <v>63</v>
      </c>
      <c r="C35" s="14">
        <v>0</v>
      </c>
      <c r="D35" s="14">
        <v>0</v>
      </c>
      <c r="E35" s="216">
        <v>0</v>
      </c>
      <c r="F35" s="14">
        <f aca="true" t="shared" si="1" ref="F35:F42">E35-D35</f>
        <v>0</v>
      </c>
    </row>
    <row r="36" spans="1:6" ht="12.75">
      <c r="A36" s="18" t="s">
        <v>64</v>
      </c>
      <c r="B36" s="28" t="s">
        <v>65</v>
      </c>
      <c r="C36" s="14">
        <v>628094.88</v>
      </c>
      <c r="D36" s="14">
        <v>457355.58</v>
      </c>
      <c r="E36" s="216">
        <v>430119.26</v>
      </c>
      <c r="F36" s="14">
        <f t="shared" si="1"/>
        <v>-27236.320000000007</v>
      </c>
    </row>
    <row r="37" spans="1:6" ht="12.75">
      <c r="A37" s="18" t="s">
        <v>66</v>
      </c>
      <c r="B37" s="28" t="s">
        <v>67</v>
      </c>
      <c r="C37" s="14">
        <v>647546.88</v>
      </c>
      <c r="D37" s="14">
        <v>328678.5</v>
      </c>
      <c r="E37" s="216">
        <v>242020.53</v>
      </c>
      <c r="F37" s="14">
        <f t="shared" si="1"/>
        <v>-86657.97</v>
      </c>
    </row>
    <row r="38" spans="1:6" ht="63.75">
      <c r="A38" s="15" t="s">
        <v>68</v>
      </c>
      <c r="B38" s="16" t="s">
        <v>69</v>
      </c>
      <c r="C38" s="17">
        <f>C39+C40+C41+C42</f>
        <v>897211</v>
      </c>
      <c r="D38" s="17">
        <f>D39+D40+D41+D42</f>
        <v>558237.62</v>
      </c>
      <c r="E38" s="29">
        <f>E39+E40+E41+E42</f>
        <v>785507.3799999999</v>
      </c>
      <c r="F38" s="17">
        <f>F39+F40+F41+F42</f>
        <v>227269.75999999995</v>
      </c>
    </row>
    <row r="39" spans="1:6" ht="12.75">
      <c r="A39" s="18" t="s">
        <v>70</v>
      </c>
      <c r="B39" s="28" t="s">
        <v>71</v>
      </c>
      <c r="C39" s="14">
        <v>73438.49</v>
      </c>
      <c r="D39" s="14">
        <v>28583.6</v>
      </c>
      <c r="E39" s="216">
        <v>58273.39</v>
      </c>
      <c r="F39" s="14">
        <f t="shared" si="1"/>
        <v>29689.79</v>
      </c>
    </row>
    <row r="40" spans="1:6" ht="12.75">
      <c r="A40" s="18" t="s">
        <v>72</v>
      </c>
      <c r="B40" s="28" t="s">
        <v>73</v>
      </c>
      <c r="C40" s="14">
        <v>148915.06</v>
      </c>
      <c r="D40" s="14">
        <v>123219.35</v>
      </c>
      <c r="E40" s="216">
        <v>147895.71</v>
      </c>
      <c r="F40" s="14">
        <f t="shared" si="1"/>
        <v>24676.359999999986</v>
      </c>
    </row>
    <row r="41" spans="1:6" ht="25.5">
      <c r="A41" s="18" t="s">
        <v>74</v>
      </c>
      <c r="B41" s="28" t="s">
        <v>75</v>
      </c>
      <c r="C41" s="14">
        <v>156185.3</v>
      </c>
      <c r="D41" s="14">
        <v>79119.48</v>
      </c>
      <c r="E41" s="216">
        <v>162489.61</v>
      </c>
      <c r="F41" s="14">
        <f t="shared" si="1"/>
        <v>83370.12999999999</v>
      </c>
    </row>
    <row r="42" spans="1:6" ht="12.75">
      <c r="A42" s="18" t="s">
        <v>76</v>
      </c>
      <c r="B42" s="28" t="s">
        <v>77</v>
      </c>
      <c r="C42" s="14">
        <v>518672.15</v>
      </c>
      <c r="D42" s="14">
        <v>327315.19</v>
      </c>
      <c r="E42" s="216">
        <v>416848.67</v>
      </c>
      <c r="F42" s="14">
        <f t="shared" si="1"/>
        <v>89533.47999999998</v>
      </c>
    </row>
    <row r="43" spans="1:6" ht="51">
      <c r="A43" s="15" t="s">
        <v>78</v>
      </c>
      <c r="B43" s="16" t="s">
        <v>79</v>
      </c>
      <c r="C43" s="17">
        <v>8296.94</v>
      </c>
      <c r="D43" s="17">
        <v>8465.2</v>
      </c>
      <c r="E43" s="29">
        <v>8365.79</v>
      </c>
      <c r="F43" s="29">
        <f>E43-D43</f>
        <v>-99.40999999999985</v>
      </c>
    </row>
    <row r="44" spans="1:6" ht="25.5">
      <c r="A44" s="15" t="s">
        <v>80</v>
      </c>
      <c r="B44" s="16" t="s">
        <v>81</v>
      </c>
      <c r="C44" s="17">
        <v>0</v>
      </c>
      <c r="D44" s="17">
        <v>0</v>
      </c>
      <c r="E44" s="29">
        <v>0</v>
      </c>
      <c r="F44" s="29">
        <f>E44-D44</f>
        <v>0</v>
      </c>
    </row>
    <row r="45" spans="1:6" ht="12.75">
      <c r="A45" s="15" t="s">
        <v>82</v>
      </c>
      <c r="B45" s="16" t="s">
        <v>83</v>
      </c>
      <c r="C45" s="17">
        <v>98156.77</v>
      </c>
      <c r="D45" s="17">
        <v>67402.25</v>
      </c>
      <c r="E45" s="29">
        <v>128760</v>
      </c>
      <c r="F45" s="29">
        <f>E45-D45</f>
        <v>61357.75</v>
      </c>
    </row>
    <row r="46" spans="1:6" ht="12.75">
      <c r="A46" s="15" t="s">
        <v>84</v>
      </c>
      <c r="B46" s="16" t="s">
        <v>85</v>
      </c>
      <c r="C46" s="17">
        <v>54000</v>
      </c>
      <c r="D46" s="17">
        <v>5529.03</v>
      </c>
      <c r="E46" s="29">
        <v>15000</v>
      </c>
      <c r="F46" s="29">
        <f>E46-D46</f>
        <v>9470.970000000001</v>
      </c>
    </row>
    <row r="47" spans="1:6" ht="38.25">
      <c r="A47" s="15" t="s">
        <v>86</v>
      </c>
      <c r="B47" s="16" t="s">
        <v>87</v>
      </c>
      <c r="C47" s="17">
        <v>0</v>
      </c>
      <c r="D47" s="17">
        <v>0</v>
      </c>
      <c r="E47" s="29">
        <v>0</v>
      </c>
      <c r="F47" s="29">
        <f>E47-D47</f>
        <v>0</v>
      </c>
    </row>
    <row r="48" spans="1:6" ht="25.5">
      <c r="A48" s="15" t="s">
        <v>88</v>
      </c>
      <c r="B48" s="16" t="s">
        <v>89</v>
      </c>
      <c r="C48" s="17">
        <f>C49+C53+C54+C55+C56</f>
        <v>183106.47</v>
      </c>
      <c r="D48" s="17">
        <f>D49+D53+D54+D55+D56</f>
        <v>155930.19999999998</v>
      </c>
      <c r="E48" s="29">
        <f>E49+E53+E54+E55+E56</f>
        <v>138694.83000000002</v>
      </c>
      <c r="F48" s="17">
        <f>F49+F53+F54+F55+F56</f>
        <v>-17235.369999999984</v>
      </c>
    </row>
    <row r="49" spans="1:6" ht="12.75">
      <c r="A49" s="18" t="s">
        <v>90</v>
      </c>
      <c r="B49" s="28" t="s">
        <v>91</v>
      </c>
      <c r="C49" s="14">
        <f>C50+C51+C52</f>
        <v>125035.06999999999</v>
      </c>
      <c r="D49" s="14">
        <f>D50+D51+D52</f>
        <v>94929.37</v>
      </c>
      <c r="E49" s="216">
        <f>E50+E51+E52</f>
        <v>101073.54000000001</v>
      </c>
      <c r="F49" s="14">
        <f aca="true" t="shared" si="2" ref="F49:F65">E49-D49</f>
        <v>6144.170000000013</v>
      </c>
    </row>
    <row r="50" spans="1:6" ht="12.75">
      <c r="A50" s="18" t="s">
        <v>92</v>
      </c>
      <c r="B50" s="28" t="s">
        <v>93</v>
      </c>
      <c r="C50" s="14">
        <v>3360.53</v>
      </c>
      <c r="D50" s="14">
        <v>8113.34</v>
      </c>
      <c r="E50" s="216">
        <v>6037.8</v>
      </c>
      <c r="F50" s="14">
        <f t="shared" si="2"/>
        <v>-2075.54</v>
      </c>
    </row>
    <row r="51" spans="1:6" ht="12.75">
      <c r="A51" s="18" t="s">
        <v>94</v>
      </c>
      <c r="B51" s="28" t="s">
        <v>95</v>
      </c>
      <c r="C51" s="14">
        <v>101237.2</v>
      </c>
      <c r="D51" s="14">
        <v>86816.03</v>
      </c>
      <c r="E51" s="216">
        <v>95035.74</v>
      </c>
      <c r="F51" s="14">
        <f t="shared" si="2"/>
        <v>8219.710000000006</v>
      </c>
    </row>
    <row r="52" spans="1:6" ht="12.75">
      <c r="A52" s="18" t="s">
        <v>96</v>
      </c>
      <c r="B52" s="28" t="s">
        <v>97</v>
      </c>
      <c r="C52" s="14">
        <v>20437.34</v>
      </c>
      <c r="D52" s="14">
        <v>0</v>
      </c>
      <c r="E52" s="216">
        <v>0</v>
      </c>
      <c r="F52" s="14">
        <f t="shared" si="2"/>
        <v>0</v>
      </c>
    </row>
    <row r="53" spans="1:6" ht="12.75">
      <c r="A53" s="18" t="s">
        <v>98</v>
      </c>
      <c r="B53" s="28" t="s">
        <v>2</v>
      </c>
      <c r="C53" s="14">
        <v>0</v>
      </c>
      <c r="D53" s="14">
        <v>0</v>
      </c>
      <c r="E53" s="216">
        <v>0</v>
      </c>
      <c r="F53" s="14">
        <f t="shared" si="2"/>
        <v>0</v>
      </c>
    </row>
    <row r="54" spans="1:6" ht="12.75">
      <c r="A54" s="18" t="s">
        <v>99</v>
      </c>
      <c r="B54" s="28" t="s">
        <v>100</v>
      </c>
      <c r="C54" s="14">
        <v>58071.4</v>
      </c>
      <c r="D54" s="14">
        <v>45691.24</v>
      </c>
      <c r="E54" s="216">
        <v>22311.7</v>
      </c>
      <c r="F54" s="14">
        <f t="shared" si="2"/>
        <v>-23379.539999999997</v>
      </c>
    </row>
    <row r="55" spans="1:6" ht="12.75">
      <c r="A55" s="18" t="s">
        <v>101</v>
      </c>
      <c r="B55" s="28" t="s">
        <v>102</v>
      </c>
      <c r="C55" s="14">
        <v>0</v>
      </c>
      <c r="D55" s="14">
        <v>0</v>
      </c>
      <c r="E55" s="216">
        <v>0</v>
      </c>
      <c r="F55" s="14">
        <f t="shared" si="2"/>
        <v>0</v>
      </c>
    </row>
    <row r="56" spans="1:6" ht="12.75">
      <c r="A56" s="18" t="s">
        <v>103</v>
      </c>
      <c r="B56" s="28" t="s">
        <v>104</v>
      </c>
      <c r="C56" s="14">
        <v>0</v>
      </c>
      <c r="D56" s="14">
        <v>15309.59</v>
      </c>
      <c r="E56" s="216">
        <v>15309.59</v>
      </c>
      <c r="F56" s="14">
        <f t="shared" si="2"/>
        <v>0</v>
      </c>
    </row>
    <row r="57" spans="1:6" ht="12.75">
      <c r="A57" s="18" t="s">
        <v>105</v>
      </c>
      <c r="B57" s="28" t="s">
        <v>106</v>
      </c>
      <c r="C57" s="14">
        <v>0</v>
      </c>
      <c r="D57" s="14">
        <v>15309.59</v>
      </c>
      <c r="E57" s="216">
        <v>15309.59</v>
      </c>
      <c r="F57" s="14">
        <f t="shared" si="2"/>
        <v>0</v>
      </c>
    </row>
    <row r="58" spans="1:6" ht="25.5">
      <c r="A58" s="15" t="s">
        <v>107</v>
      </c>
      <c r="B58" s="16" t="s">
        <v>108</v>
      </c>
      <c r="C58" s="17">
        <v>0</v>
      </c>
      <c r="D58" s="17">
        <v>57.58</v>
      </c>
      <c r="E58" s="29">
        <v>0</v>
      </c>
      <c r="F58" s="17">
        <v>0</v>
      </c>
    </row>
    <row r="59" spans="1:6" ht="12.75">
      <c r="A59" s="18" t="s">
        <v>109</v>
      </c>
      <c r="B59" s="19" t="s">
        <v>110</v>
      </c>
      <c r="C59" s="14">
        <v>0</v>
      </c>
      <c r="D59" s="14">
        <v>0</v>
      </c>
      <c r="E59" s="216">
        <v>0</v>
      </c>
      <c r="F59" s="14">
        <f t="shared" si="2"/>
        <v>0</v>
      </c>
    </row>
    <row r="60" spans="1:6" ht="12.75">
      <c r="A60" s="18" t="s">
        <v>111</v>
      </c>
      <c r="B60" s="19" t="s">
        <v>112</v>
      </c>
      <c r="C60" s="14">
        <v>0</v>
      </c>
      <c r="D60" s="14">
        <v>0</v>
      </c>
      <c r="E60" s="216">
        <v>0</v>
      </c>
      <c r="F60" s="14">
        <f t="shared" si="2"/>
        <v>0</v>
      </c>
    </row>
    <row r="61" spans="1:6" ht="12.75">
      <c r="A61" s="18" t="s">
        <v>113</v>
      </c>
      <c r="B61" s="30" t="s">
        <v>1</v>
      </c>
      <c r="C61" s="14">
        <v>0</v>
      </c>
      <c r="D61" s="14">
        <v>57.58</v>
      </c>
      <c r="E61" s="216">
        <v>0</v>
      </c>
      <c r="F61" s="14">
        <f t="shared" si="2"/>
        <v>-57.58</v>
      </c>
    </row>
    <row r="62" spans="1:6" ht="12.75">
      <c r="A62" s="18" t="s">
        <v>114</v>
      </c>
      <c r="B62" s="31" t="s">
        <v>115</v>
      </c>
      <c r="C62" s="14">
        <v>0</v>
      </c>
      <c r="D62" s="14">
        <v>0</v>
      </c>
      <c r="E62" s="216">
        <v>0</v>
      </c>
      <c r="F62" s="14">
        <f t="shared" si="2"/>
        <v>0</v>
      </c>
    </row>
    <row r="63" spans="1:6" ht="12.75">
      <c r="A63" s="18" t="s">
        <v>116</v>
      </c>
      <c r="B63" s="32" t="s">
        <v>117</v>
      </c>
      <c r="C63" s="14">
        <v>0</v>
      </c>
      <c r="D63" s="14">
        <v>0</v>
      </c>
      <c r="E63" s="216">
        <v>0</v>
      </c>
      <c r="F63" s="14">
        <f t="shared" si="2"/>
        <v>0</v>
      </c>
    </row>
    <row r="64" spans="1:6" ht="12.75">
      <c r="A64" s="33" t="s">
        <v>118</v>
      </c>
      <c r="B64" s="34" t="s">
        <v>119</v>
      </c>
      <c r="C64" s="35">
        <v>150952.68</v>
      </c>
      <c r="D64" s="35">
        <v>101823.86</v>
      </c>
      <c r="E64" s="35">
        <f>E65</f>
        <v>233154.12</v>
      </c>
      <c r="F64" s="35">
        <f>F65</f>
        <v>131330.26</v>
      </c>
    </row>
    <row r="65" spans="1:6" ht="12.75">
      <c r="A65" s="18" t="s">
        <v>120</v>
      </c>
      <c r="B65" s="36" t="s">
        <v>121</v>
      </c>
      <c r="C65" s="14">
        <v>150952.68</v>
      </c>
      <c r="D65" s="14">
        <v>101823.86</v>
      </c>
      <c r="E65" s="216">
        <v>233154.12</v>
      </c>
      <c r="F65" s="14">
        <f t="shared" si="2"/>
        <v>131330.26</v>
      </c>
    </row>
    <row r="66" spans="1:6" ht="12.75">
      <c r="A66" s="33" t="s">
        <v>122</v>
      </c>
      <c r="B66" s="37" t="s">
        <v>123</v>
      </c>
      <c r="C66" s="35">
        <v>0</v>
      </c>
      <c r="D66" s="35">
        <v>0</v>
      </c>
      <c r="E66" s="35">
        <v>0</v>
      </c>
      <c r="F66" s="35">
        <v>0</v>
      </c>
    </row>
    <row r="67" spans="1:6" ht="12.75">
      <c r="A67" s="33" t="s">
        <v>124</v>
      </c>
      <c r="B67" s="38" t="s">
        <v>125</v>
      </c>
      <c r="C67" s="39">
        <v>0</v>
      </c>
      <c r="D67" s="39">
        <v>0</v>
      </c>
      <c r="E67" s="39">
        <v>0</v>
      </c>
      <c r="F67" s="39">
        <v>0</v>
      </c>
    </row>
    <row r="68" spans="1:6" ht="12.75">
      <c r="A68" s="33" t="s">
        <v>126</v>
      </c>
      <c r="B68" s="38" t="s">
        <v>127</v>
      </c>
      <c r="C68" s="39">
        <v>440882</v>
      </c>
      <c r="D68" s="39">
        <v>323128.87</v>
      </c>
      <c r="E68" s="39">
        <v>405654</v>
      </c>
      <c r="F68" s="185">
        <f>E68-D68</f>
        <v>82525.13</v>
      </c>
    </row>
    <row r="69" spans="1:6" ht="12.75">
      <c r="A69" s="18" t="s">
        <v>128</v>
      </c>
      <c r="B69" s="40" t="s">
        <v>241</v>
      </c>
      <c r="C69" s="41">
        <f>C73+C16-C72</f>
        <v>834817.5299999937</v>
      </c>
      <c r="D69" s="41">
        <f>D68</f>
        <v>323128.87</v>
      </c>
      <c r="E69" s="41">
        <f>E73+E16-E72</f>
        <v>2255557.0200000033</v>
      </c>
      <c r="F69" s="41"/>
    </row>
    <row r="70" spans="1:6" ht="12.75">
      <c r="A70" s="42" t="s">
        <v>129</v>
      </c>
      <c r="B70" s="43" t="s">
        <v>130</v>
      </c>
      <c r="C70" s="44">
        <f>C68+C64+C7</f>
        <v>32267699.900000002</v>
      </c>
      <c r="D70" s="44">
        <f>D68+D64+D7</f>
        <v>33630023.019999996</v>
      </c>
      <c r="E70" s="44">
        <f>E68+E64+E7</f>
        <v>32460970.049999993</v>
      </c>
      <c r="F70" s="44">
        <f>F68+F64+F7</f>
        <v>-1168995.3900000001</v>
      </c>
    </row>
    <row r="71" spans="1:6" ht="12.75">
      <c r="A71" s="74"/>
      <c r="B71" s="180" t="s">
        <v>238</v>
      </c>
      <c r="C71" s="75">
        <f>C70+C16</f>
        <v>43211701.6</v>
      </c>
      <c r="D71" s="75"/>
      <c r="E71" s="75">
        <f>E70+E16</f>
        <v>42380533.129999995</v>
      </c>
      <c r="F71" s="75"/>
    </row>
    <row r="72" spans="1:6" ht="12.75">
      <c r="A72" s="74"/>
      <c r="B72" s="181" t="s">
        <v>240</v>
      </c>
      <c r="C72" s="182">
        <f>C71-C17</f>
        <v>39814914.6</v>
      </c>
      <c r="D72" s="75"/>
      <c r="E72" s="182">
        <f>E71-E17</f>
        <v>37777320.129999995</v>
      </c>
      <c r="F72" s="75"/>
    </row>
    <row r="73" spans="1:6" ht="12.75">
      <c r="A73" s="74"/>
      <c r="B73" s="183" t="s">
        <v>147</v>
      </c>
      <c r="C73" s="179">
        <v>29705730.43</v>
      </c>
      <c r="D73" s="184"/>
      <c r="E73" s="184">
        <v>30113314.07</v>
      </c>
      <c r="F73" s="184"/>
    </row>
    <row r="74" spans="1:6" ht="27">
      <c r="A74" s="45" t="s">
        <v>131</v>
      </c>
      <c r="B74" s="46" t="s">
        <v>132</v>
      </c>
      <c r="C74" s="47"/>
      <c r="D74" s="47"/>
      <c r="E74" s="47"/>
      <c r="F74" s="47"/>
    </row>
    <row r="75" spans="1:6" ht="12.75">
      <c r="A75" s="45"/>
      <c r="B75" s="48" t="s">
        <v>133</v>
      </c>
      <c r="C75" s="47">
        <v>7513.45</v>
      </c>
      <c r="D75" s="47">
        <v>7362.02</v>
      </c>
      <c r="E75" s="47">
        <v>6158.5</v>
      </c>
      <c r="F75" s="47">
        <f>E75-D75</f>
        <v>-1203.5200000000004</v>
      </c>
    </row>
    <row r="76" spans="1:6" ht="27">
      <c r="A76" s="45" t="s">
        <v>134</v>
      </c>
      <c r="B76" s="46" t="s">
        <v>135</v>
      </c>
      <c r="C76" s="47"/>
      <c r="D76" s="47"/>
      <c r="E76" s="47"/>
      <c r="F76" s="47"/>
    </row>
    <row r="77" spans="1:6" ht="12.75">
      <c r="A77" s="45"/>
      <c r="B77" s="48" t="s">
        <v>133</v>
      </c>
      <c r="C77" s="47">
        <v>181.23</v>
      </c>
      <c r="D77" s="47">
        <v>220.17</v>
      </c>
      <c r="E77" s="47">
        <v>74.11</v>
      </c>
      <c r="F77" s="47">
        <f>E77-D77</f>
        <v>-146.06</v>
      </c>
    </row>
    <row r="78" spans="1:6" ht="27">
      <c r="A78" s="45" t="s">
        <v>136</v>
      </c>
      <c r="B78" s="46" t="s">
        <v>137</v>
      </c>
      <c r="C78" s="47"/>
      <c r="D78" s="47"/>
      <c r="E78" s="47"/>
      <c r="F78" s="47"/>
    </row>
    <row r="79" spans="1:6" ht="12.75">
      <c r="A79" s="45"/>
      <c r="B79" s="48" t="s">
        <v>133</v>
      </c>
      <c r="C79" s="47">
        <v>7332.22</v>
      </c>
      <c r="D79" s="47">
        <v>7141.84</v>
      </c>
      <c r="E79" s="47">
        <f>E75-E77</f>
        <v>6084.39</v>
      </c>
      <c r="F79" s="47">
        <f>E79-D79</f>
        <v>-1057.4499999999998</v>
      </c>
    </row>
    <row r="80" spans="1:6" ht="13.5">
      <c r="A80" s="49" t="s">
        <v>138</v>
      </c>
      <c r="B80" s="50" t="s">
        <v>139</v>
      </c>
      <c r="C80" s="51"/>
      <c r="D80" s="51"/>
      <c r="E80" s="51"/>
      <c r="F80" s="51"/>
    </row>
    <row r="81" spans="1:6" ht="12.75">
      <c r="A81" s="52" t="s">
        <v>140</v>
      </c>
      <c r="B81" s="53" t="s">
        <v>141</v>
      </c>
      <c r="C81" s="54"/>
      <c r="D81" s="54"/>
      <c r="E81" s="54"/>
      <c r="F81" s="54"/>
    </row>
    <row r="82" spans="1:6" ht="12.75">
      <c r="A82" s="55"/>
      <c r="B82" s="48" t="s">
        <v>133</v>
      </c>
      <c r="C82" s="56">
        <v>4234.24</v>
      </c>
      <c r="D82" s="56">
        <v>4568.05</v>
      </c>
      <c r="E82" s="56"/>
      <c r="F82" s="57"/>
    </row>
    <row r="83" spans="1:6" ht="12.75">
      <c r="A83" s="55"/>
      <c r="B83" s="58" t="s">
        <v>142</v>
      </c>
      <c r="C83" s="59"/>
      <c r="D83" s="60">
        <v>4330.29</v>
      </c>
      <c r="E83" s="60"/>
      <c r="F83" s="61"/>
    </row>
    <row r="84" spans="1:6" ht="12.75">
      <c r="A84" s="55"/>
      <c r="B84" s="58" t="s">
        <v>143</v>
      </c>
      <c r="C84" s="59"/>
      <c r="D84" s="60">
        <v>4890.44</v>
      </c>
      <c r="E84" s="60"/>
      <c r="F84" s="61"/>
    </row>
    <row r="85" spans="1:6" ht="12.75">
      <c r="A85" s="62"/>
      <c r="B85" s="63"/>
      <c r="C85" s="64"/>
      <c r="D85" s="64"/>
      <c r="E85" s="64"/>
      <c r="F85" s="65"/>
    </row>
    <row r="86" spans="1:6" ht="12.75">
      <c r="A86" s="66"/>
      <c r="B86" s="67" t="s">
        <v>144</v>
      </c>
      <c r="C86" s="68"/>
      <c r="D86" s="68"/>
      <c r="E86" s="68"/>
      <c r="F86" s="69"/>
    </row>
    <row r="87" spans="1:6" ht="12.75">
      <c r="A87" s="66"/>
      <c r="B87" s="70"/>
      <c r="C87" s="68"/>
      <c r="D87" s="68"/>
      <c r="E87" s="68"/>
      <c r="F87" s="68"/>
    </row>
    <row r="88" spans="1:6" ht="12.75">
      <c r="A88" s="66"/>
      <c r="B88" s="67" t="s">
        <v>243</v>
      </c>
      <c r="C88" s="68"/>
      <c r="D88" s="68"/>
      <c r="E88" s="68"/>
      <c r="F88" s="68"/>
    </row>
    <row r="89" spans="1:6" ht="12.75">
      <c r="A89" s="71" t="s">
        <v>0</v>
      </c>
      <c r="B89" s="70"/>
      <c r="C89" s="67"/>
      <c r="D89" s="67"/>
      <c r="E89" s="67"/>
      <c r="F89" s="68"/>
    </row>
    <row r="90" spans="1:6" ht="12.75">
      <c r="A90" s="66"/>
      <c r="B90" s="67" t="s">
        <v>145</v>
      </c>
      <c r="C90" s="70"/>
      <c r="D90" s="70"/>
      <c r="E90" s="70"/>
      <c r="F90" s="68"/>
    </row>
    <row r="91" spans="1:6" ht="12.75">
      <c r="A91" s="66"/>
      <c r="B91" s="72"/>
      <c r="C91" s="70"/>
      <c r="D91" s="70"/>
      <c r="E91" s="70"/>
      <c r="F91" s="68"/>
    </row>
    <row r="92" spans="1:6" ht="12.75">
      <c r="A92" s="73"/>
      <c r="B92" s="73"/>
      <c r="C92" s="73"/>
      <c r="D92" s="73"/>
      <c r="E92" s="73"/>
      <c r="F92" s="73"/>
    </row>
    <row r="93" spans="1:6" ht="12.75">
      <c r="A93" s="73"/>
      <c r="B93" s="73"/>
      <c r="C93" s="73"/>
      <c r="D93" s="73"/>
      <c r="E93" s="73"/>
      <c r="F93" s="73"/>
    </row>
    <row r="94" spans="1:6" ht="12.75">
      <c r="A94" s="73"/>
      <c r="B94" s="73"/>
      <c r="C94" s="73"/>
      <c r="D94" s="73"/>
      <c r="E94" s="73"/>
      <c r="F94" s="73"/>
    </row>
    <row r="95" spans="1:6" ht="12.75">
      <c r="A95" s="73"/>
      <c r="B95" s="73"/>
      <c r="C95" s="73"/>
      <c r="D95" s="73"/>
      <c r="E95" s="73"/>
      <c r="F95" s="73"/>
    </row>
    <row r="96" spans="1:6" ht="12.75">
      <c r="A96" s="73"/>
      <c r="B96" s="73"/>
      <c r="C96" s="73"/>
      <c r="D96" s="73"/>
      <c r="E96" s="73"/>
      <c r="F96" s="73"/>
    </row>
    <row r="97" spans="1:6" ht="12.75">
      <c r="A97" s="73"/>
      <c r="B97" s="73"/>
      <c r="C97" s="73"/>
      <c r="D97" s="73"/>
      <c r="E97" s="73"/>
      <c r="F97" s="73"/>
    </row>
    <row r="98" spans="1:6" ht="12.75">
      <c r="A98" s="73"/>
      <c r="B98" s="73"/>
      <c r="C98" s="73"/>
      <c r="D98" s="73"/>
      <c r="E98" s="73"/>
      <c r="F98" s="73"/>
    </row>
    <row r="99" spans="1:6" ht="12.75">
      <c r="A99" s="73"/>
      <c r="B99" s="73"/>
      <c r="C99" s="73"/>
      <c r="D99" s="73"/>
      <c r="E99" s="73"/>
      <c r="F99" s="73"/>
    </row>
    <row r="100" spans="1:6" ht="12.75">
      <c r="A100" s="73"/>
      <c r="B100" s="73"/>
      <c r="C100" s="73"/>
      <c r="D100" s="73"/>
      <c r="E100" s="73"/>
      <c r="F100" s="73"/>
    </row>
    <row r="101" spans="1:6" ht="12.75">
      <c r="A101" s="73"/>
      <c r="B101" s="73"/>
      <c r="C101" s="73"/>
      <c r="D101" s="73"/>
      <c r="E101" s="73"/>
      <c r="F101" s="73"/>
    </row>
    <row r="102" spans="1:6" ht="12.75">
      <c r="A102" s="73"/>
      <c r="B102" s="73"/>
      <c r="C102" s="73"/>
      <c r="D102" s="73"/>
      <c r="E102" s="73"/>
      <c r="F102" s="73"/>
    </row>
    <row r="103" spans="1:6" ht="12.75">
      <c r="A103" s="73"/>
      <c r="B103" s="73"/>
      <c r="C103" s="73"/>
      <c r="D103" s="73"/>
      <c r="E103" s="73"/>
      <c r="F103" s="73"/>
    </row>
    <row r="104" spans="1:6" ht="12.75">
      <c r="A104" s="73"/>
      <c r="B104" s="73"/>
      <c r="C104" s="73"/>
      <c r="D104" s="73"/>
      <c r="E104" s="73"/>
      <c r="F104" s="73"/>
    </row>
    <row r="105" spans="1:6" ht="12.75">
      <c r="A105" s="73"/>
      <c r="B105" s="73"/>
      <c r="C105" s="73"/>
      <c r="D105" s="73"/>
      <c r="E105" s="73"/>
      <c r="F105" s="73"/>
    </row>
    <row r="106" spans="1:6" ht="12.75">
      <c r="A106" s="73"/>
      <c r="B106" s="73"/>
      <c r="C106" s="73"/>
      <c r="D106" s="73"/>
      <c r="E106" s="73"/>
      <c r="F106" s="73"/>
    </row>
    <row r="107" spans="1:6" ht="12.75">
      <c r="A107" s="73"/>
      <c r="B107" s="73"/>
      <c r="C107" s="73"/>
      <c r="D107" s="73"/>
      <c r="E107" s="73"/>
      <c r="F107" s="73"/>
    </row>
    <row r="108" spans="1:6" ht="12.75">
      <c r="A108" s="73"/>
      <c r="B108" s="73"/>
      <c r="C108" s="73"/>
      <c r="D108" s="73"/>
      <c r="E108" s="73"/>
      <c r="F108" s="73"/>
    </row>
    <row r="109" spans="1:6" ht="12.75">
      <c r="A109" s="73"/>
      <c r="B109" s="73"/>
      <c r="C109" s="73"/>
      <c r="D109" s="73"/>
      <c r="E109" s="73"/>
      <c r="F109" s="73"/>
    </row>
    <row r="110" spans="1:6" ht="12.75">
      <c r="A110" s="73"/>
      <c r="B110" s="73"/>
      <c r="C110" s="73"/>
      <c r="D110" s="73"/>
      <c r="E110" s="73"/>
      <c r="F110" s="73"/>
    </row>
    <row r="111" spans="1:6" ht="12.75">
      <c r="A111" s="73"/>
      <c r="B111" s="73"/>
      <c r="C111" s="73"/>
      <c r="D111" s="73"/>
      <c r="E111" s="73"/>
      <c r="F111" s="73"/>
    </row>
    <row r="112" spans="1:6" ht="12.75">
      <c r="A112" s="73"/>
      <c r="B112" s="73"/>
      <c r="C112" s="73"/>
      <c r="D112" s="73"/>
      <c r="E112" s="73"/>
      <c r="F112" s="73"/>
    </row>
    <row r="113" spans="1:6" ht="12.75">
      <c r="A113" s="73"/>
      <c r="B113" s="73"/>
      <c r="C113" s="73"/>
      <c r="D113" s="73"/>
      <c r="E113" s="73"/>
      <c r="F113" s="73"/>
    </row>
    <row r="114" spans="1:6" ht="12.75">
      <c r="A114" s="73"/>
      <c r="B114" s="73"/>
      <c r="C114" s="73"/>
      <c r="D114" s="73"/>
      <c r="E114" s="73"/>
      <c r="F114" s="73"/>
    </row>
  </sheetData>
  <mergeCells count="9">
    <mergeCell ref="D1:F1"/>
    <mergeCell ref="A2:B2"/>
    <mergeCell ref="C2:F2"/>
    <mergeCell ref="A3:A5"/>
    <mergeCell ref="B3:B5"/>
    <mergeCell ref="C3:C5"/>
    <mergeCell ref="D3:D5"/>
    <mergeCell ref="F3:F5"/>
    <mergeCell ref="E3:E5"/>
  </mergeCells>
  <printOptions/>
  <pageMargins left="0.3937007874015748" right="0" top="0.3937007874015748" bottom="0.3937007874015748" header="0.5118110236220472" footer="0.5118110236220472"/>
  <pageSetup fitToHeight="2" fitToWidth="1"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7"/>
  <sheetViews>
    <sheetView tabSelected="1" workbookViewId="0" topLeftCell="A1">
      <selection activeCell="H46" sqref="H46"/>
    </sheetView>
  </sheetViews>
  <sheetFormatPr defaultColWidth="9.140625" defaultRowHeight="12.75"/>
  <cols>
    <col min="1" max="1" width="7.00390625" style="0" customWidth="1"/>
    <col min="2" max="2" width="51.8515625" style="0" customWidth="1"/>
    <col min="3" max="3" width="17.7109375" style="0" customWidth="1"/>
    <col min="4" max="4" width="15.57421875" style="0" customWidth="1"/>
    <col min="5" max="5" width="15.8515625" style="0" customWidth="1"/>
    <col min="6" max="6" width="13.7109375" style="0" customWidth="1"/>
  </cols>
  <sheetData>
    <row r="1" spans="1:6" ht="16.5" thickBot="1">
      <c r="A1" s="79"/>
      <c r="B1" s="200"/>
      <c r="C1" s="201"/>
      <c r="D1" s="201"/>
      <c r="E1" s="201"/>
      <c r="F1" s="80"/>
    </row>
    <row r="2" spans="1:6" ht="38.25" customHeight="1" thickBot="1">
      <c r="A2" s="81" t="s">
        <v>149</v>
      </c>
      <c r="B2" s="82"/>
      <c r="C2" s="204" t="s">
        <v>150</v>
      </c>
      <c r="D2" s="205"/>
      <c r="E2" s="206"/>
      <c r="F2" s="83"/>
    </row>
    <row r="3" spans="1:6" ht="12.75" customHeight="1">
      <c r="A3" s="84"/>
      <c r="B3" s="84"/>
      <c r="C3" s="84"/>
      <c r="D3" s="84"/>
      <c r="E3" s="85"/>
      <c r="F3" s="86"/>
    </row>
    <row r="4" spans="1:6" ht="12.75" customHeight="1" thickBot="1">
      <c r="A4" s="87"/>
      <c r="B4" s="88"/>
      <c r="C4" s="89"/>
      <c r="D4" s="89"/>
      <c r="E4" s="90"/>
      <c r="F4" s="86"/>
    </row>
    <row r="5" spans="1:6" ht="25.5" customHeight="1">
      <c r="A5" s="207" t="s">
        <v>151</v>
      </c>
      <c r="B5" s="209" t="s">
        <v>152</v>
      </c>
      <c r="C5" s="211" t="s">
        <v>146</v>
      </c>
      <c r="D5" s="213" t="s">
        <v>153</v>
      </c>
      <c r="E5" s="211" t="s">
        <v>245</v>
      </c>
      <c r="F5" s="202" t="s">
        <v>244</v>
      </c>
    </row>
    <row r="6" spans="1:6" ht="13.5" thickBot="1">
      <c r="A6" s="208"/>
      <c r="B6" s="210"/>
      <c r="C6" s="212"/>
      <c r="D6" s="214"/>
      <c r="E6" s="212"/>
      <c r="F6" s="203"/>
    </row>
    <row r="7" spans="1:6" ht="12.75">
      <c r="A7" s="91">
        <v>1</v>
      </c>
      <c r="B7" s="92">
        <v>2</v>
      </c>
      <c r="C7" s="93"/>
      <c r="D7" s="94"/>
      <c r="E7" s="95"/>
      <c r="F7" s="96"/>
    </row>
    <row r="8" spans="1:6" ht="12.75">
      <c r="A8" s="97">
        <v>1</v>
      </c>
      <c r="B8" s="98" t="s">
        <v>154</v>
      </c>
      <c r="C8" s="99">
        <f>C9+C12+C23+C26</f>
        <v>2657931.73</v>
      </c>
      <c r="D8" s="99">
        <f>D9+D12+D23+D26</f>
        <v>2897469</v>
      </c>
      <c r="E8" s="100">
        <f>E9+E12+E23+E26</f>
        <v>2553063.36</v>
      </c>
      <c r="F8" s="152">
        <f>E8-D8</f>
        <v>-344405.64000000013</v>
      </c>
    </row>
    <row r="9" spans="1:6" ht="12.75">
      <c r="A9" s="101" t="s">
        <v>131</v>
      </c>
      <c r="B9" s="102" t="s">
        <v>155</v>
      </c>
      <c r="C9" s="103">
        <v>34826.49</v>
      </c>
      <c r="D9" s="103">
        <v>56689.53</v>
      </c>
      <c r="E9" s="104">
        <v>61308.78</v>
      </c>
      <c r="F9" s="186">
        <f>E9-D9</f>
        <v>4619.25</v>
      </c>
    </row>
    <row r="10" spans="1:6" ht="12.75">
      <c r="A10" s="106" t="s">
        <v>134</v>
      </c>
      <c r="B10" s="107" t="s">
        <v>156</v>
      </c>
      <c r="C10" s="108">
        <v>0</v>
      </c>
      <c r="D10" s="108">
        <v>0</v>
      </c>
      <c r="E10" s="187">
        <v>0</v>
      </c>
      <c r="F10" s="105">
        <f>D10-E10</f>
        <v>0</v>
      </c>
    </row>
    <row r="11" spans="1:6" ht="12.75">
      <c r="A11" s="106" t="s">
        <v>136</v>
      </c>
      <c r="B11" s="107" t="s">
        <v>157</v>
      </c>
      <c r="C11" s="109">
        <v>0</v>
      </c>
      <c r="D11" s="109">
        <v>0</v>
      </c>
      <c r="E11" s="110">
        <v>0</v>
      </c>
      <c r="F11" s="105">
        <f>D11-E11</f>
        <v>0</v>
      </c>
    </row>
    <row r="12" spans="1:6" ht="12.75">
      <c r="A12" s="101">
        <v>2</v>
      </c>
      <c r="B12" s="111" t="s">
        <v>158</v>
      </c>
      <c r="C12" s="112">
        <f>C13+C14</f>
        <v>666582.13</v>
      </c>
      <c r="D12" s="112">
        <f>D13+D14</f>
        <v>636727.74</v>
      </c>
      <c r="E12" s="113">
        <f>E13+E14</f>
        <v>482959.79</v>
      </c>
      <c r="F12" s="112">
        <f>F13+F14</f>
        <v>-153767.94999999998</v>
      </c>
    </row>
    <row r="13" spans="1:6" ht="12.75">
      <c r="A13" s="106" t="s">
        <v>140</v>
      </c>
      <c r="B13" s="107" t="s">
        <v>159</v>
      </c>
      <c r="C13" s="109">
        <v>429756.09</v>
      </c>
      <c r="D13" s="109">
        <v>388682.91</v>
      </c>
      <c r="E13" s="110">
        <v>268086.18</v>
      </c>
      <c r="F13" s="105">
        <f aca="true" t="shared" si="0" ref="F13:F18">E13-D13</f>
        <v>-120596.72999999998</v>
      </c>
    </row>
    <row r="14" spans="1:6" ht="12.75">
      <c r="A14" s="106" t="s">
        <v>160</v>
      </c>
      <c r="B14" s="107" t="s">
        <v>161</v>
      </c>
      <c r="C14" s="109">
        <v>236826.04</v>
      </c>
      <c r="D14" s="109">
        <v>248044.83</v>
      </c>
      <c r="E14" s="110">
        <v>214873.61</v>
      </c>
      <c r="F14" s="105">
        <f t="shared" si="0"/>
        <v>-33171.22</v>
      </c>
    </row>
    <row r="15" spans="1:6" ht="12.75">
      <c r="A15" s="114" t="s">
        <v>162</v>
      </c>
      <c r="B15" s="115" t="s">
        <v>163</v>
      </c>
      <c r="C15" s="116">
        <v>0</v>
      </c>
      <c r="D15" s="116">
        <v>0</v>
      </c>
      <c r="E15" s="188">
        <v>0</v>
      </c>
      <c r="F15" s="105">
        <f t="shared" si="0"/>
        <v>0</v>
      </c>
    </row>
    <row r="16" spans="1:6" ht="25.5">
      <c r="A16" s="106" t="s">
        <v>164</v>
      </c>
      <c r="B16" s="107" t="s">
        <v>165</v>
      </c>
      <c r="C16" s="109">
        <v>0</v>
      </c>
      <c r="D16" s="109">
        <v>0</v>
      </c>
      <c r="E16" s="110">
        <v>0</v>
      </c>
      <c r="F16" s="105">
        <f t="shared" si="0"/>
        <v>0</v>
      </c>
    </row>
    <row r="17" spans="1:6" ht="12.75">
      <c r="A17" s="106" t="s">
        <v>166</v>
      </c>
      <c r="B17" s="107" t="s">
        <v>167</v>
      </c>
      <c r="C17" s="109">
        <v>0</v>
      </c>
      <c r="D17" s="109">
        <v>0</v>
      </c>
      <c r="E17" s="110">
        <v>0</v>
      </c>
      <c r="F17" s="105">
        <f t="shared" si="0"/>
        <v>0</v>
      </c>
    </row>
    <row r="18" spans="1:6" ht="12.75">
      <c r="A18" s="106" t="s">
        <v>168</v>
      </c>
      <c r="B18" s="107" t="s">
        <v>169</v>
      </c>
      <c r="C18" s="109">
        <v>0</v>
      </c>
      <c r="D18" s="109">
        <v>0</v>
      </c>
      <c r="E18" s="110">
        <v>0</v>
      </c>
      <c r="F18" s="105">
        <f t="shared" si="0"/>
        <v>0</v>
      </c>
    </row>
    <row r="19" spans="1:6" ht="12.75">
      <c r="A19" s="101">
        <v>3</v>
      </c>
      <c r="B19" s="111" t="s">
        <v>170</v>
      </c>
      <c r="C19" s="103">
        <v>0</v>
      </c>
      <c r="D19" s="103">
        <v>0</v>
      </c>
      <c r="E19" s="104">
        <v>0</v>
      </c>
      <c r="F19" s="103">
        <v>0</v>
      </c>
    </row>
    <row r="20" spans="1:6" ht="25.5">
      <c r="A20" s="106" t="s">
        <v>171</v>
      </c>
      <c r="B20" s="107" t="s">
        <v>172</v>
      </c>
      <c r="C20" s="109">
        <v>0</v>
      </c>
      <c r="D20" s="109">
        <v>0</v>
      </c>
      <c r="E20" s="110">
        <v>0</v>
      </c>
      <c r="F20" s="105">
        <f>D20-E20</f>
        <v>0</v>
      </c>
    </row>
    <row r="21" spans="1:6" ht="25.5">
      <c r="A21" s="114" t="s">
        <v>173</v>
      </c>
      <c r="B21" s="107" t="s">
        <v>174</v>
      </c>
      <c r="C21" s="116">
        <v>0</v>
      </c>
      <c r="D21" s="116">
        <v>0</v>
      </c>
      <c r="E21" s="117">
        <v>0</v>
      </c>
      <c r="F21" s="105">
        <f>D21-E21</f>
        <v>0</v>
      </c>
    </row>
    <row r="22" spans="1:6" ht="25.5">
      <c r="A22" s="106" t="s">
        <v>175</v>
      </c>
      <c r="B22" s="107" t="s">
        <v>176</v>
      </c>
      <c r="C22" s="109">
        <v>0</v>
      </c>
      <c r="D22" s="109">
        <v>0</v>
      </c>
      <c r="E22" s="110">
        <v>0</v>
      </c>
      <c r="F22" s="105">
        <f>D22-E22</f>
        <v>0</v>
      </c>
    </row>
    <row r="23" spans="1:6" ht="25.5">
      <c r="A23" s="118">
        <v>4</v>
      </c>
      <c r="B23" s="119" t="s">
        <v>177</v>
      </c>
      <c r="C23" s="120">
        <f>C24+C25</f>
        <v>1619609.84</v>
      </c>
      <c r="D23" s="120">
        <f>D24+D25</f>
        <v>1927055.78</v>
      </c>
      <c r="E23" s="121">
        <f>E24+E25</f>
        <v>1685782.39</v>
      </c>
      <c r="F23" s="120">
        <f>F24+F25</f>
        <v>-241273.39000000013</v>
      </c>
    </row>
    <row r="24" spans="1:6" ht="25.5">
      <c r="A24" s="106" t="s">
        <v>178</v>
      </c>
      <c r="B24" s="107" t="s">
        <v>179</v>
      </c>
      <c r="C24" s="108">
        <v>1243940.37</v>
      </c>
      <c r="D24" s="108">
        <v>1480073.56</v>
      </c>
      <c r="E24" s="187">
        <v>1294540.89</v>
      </c>
      <c r="F24" s="105">
        <f aca="true" t="shared" si="1" ref="F24:F32">E24-D24</f>
        <v>-185532.67000000016</v>
      </c>
    </row>
    <row r="25" spans="1:6" ht="25.5">
      <c r="A25" s="106" t="s">
        <v>180</v>
      </c>
      <c r="B25" s="107" t="s">
        <v>181</v>
      </c>
      <c r="C25" s="109">
        <v>375669.47</v>
      </c>
      <c r="D25" s="109">
        <v>446982.22</v>
      </c>
      <c r="E25" s="110">
        <v>391241.5</v>
      </c>
      <c r="F25" s="105">
        <f t="shared" si="1"/>
        <v>-55740.71999999997</v>
      </c>
    </row>
    <row r="26" spans="1:6" ht="12.75">
      <c r="A26" s="101">
        <v>5</v>
      </c>
      <c r="B26" s="119" t="s">
        <v>182</v>
      </c>
      <c r="C26" s="112">
        <v>336913.27</v>
      </c>
      <c r="D26" s="112">
        <v>276995.95</v>
      </c>
      <c r="E26" s="113">
        <v>323012.4</v>
      </c>
      <c r="F26" s="112">
        <f>E26-D26</f>
        <v>46016.45000000001</v>
      </c>
    </row>
    <row r="27" spans="1:6" ht="12.75">
      <c r="A27" s="122" t="s">
        <v>183</v>
      </c>
      <c r="B27" s="123" t="s">
        <v>184</v>
      </c>
      <c r="C27" s="124">
        <v>0</v>
      </c>
      <c r="D27" s="124">
        <v>0</v>
      </c>
      <c r="E27" s="125">
        <v>0</v>
      </c>
      <c r="F27" s="105">
        <f t="shared" si="1"/>
        <v>0</v>
      </c>
    </row>
    <row r="28" spans="1:6" ht="12.75">
      <c r="A28" s="122" t="s">
        <v>185</v>
      </c>
      <c r="B28" s="123" t="s">
        <v>186</v>
      </c>
      <c r="C28" s="124">
        <v>954.84</v>
      </c>
      <c r="D28" s="124">
        <v>13379.83</v>
      </c>
      <c r="E28" s="125">
        <v>2479</v>
      </c>
      <c r="F28" s="105">
        <f t="shared" si="1"/>
        <v>-10900.83</v>
      </c>
    </row>
    <row r="29" spans="1:6" ht="12.75">
      <c r="A29" s="122" t="s">
        <v>187</v>
      </c>
      <c r="B29" s="123" t="s">
        <v>188</v>
      </c>
      <c r="C29" s="124">
        <v>25319</v>
      </c>
      <c r="D29" s="124">
        <v>36631</v>
      </c>
      <c r="E29" s="125">
        <v>24547.4</v>
      </c>
      <c r="F29" s="105">
        <f t="shared" si="1"/>
        <v>-12083.599999999999</v>
      </c>
    </row>
    <row r="30" spans="1:6" ht="25.5">
      <c r="A30" s="122" t="s">
        <v>189</v>
      </c>
      <c r="B30" s="123" t="s">
        <v>190</v>
      </c>
      <c r="C30" s="124">
        <v>0</v>
      </c>
      <c r="D30" s="124">
        <v>0</v>
      </c>
      <c r="E30" s="125">
        <v>0</v>
      </c>
      <c r="F30" s="105">
        <f t="shared" si="1"/>
        <v>0</v>
      </c>
    </row>
    <row r="31" spans="1:6" ht="12.75">
      <c r="A31" s="122" t="s">
        <v>191</v>
      </c>
      <c r="B31" s="123" t="s">
        <v>192</v>
      </c>
      <c r="C31" s="124">
        <v>0</v>
      </c>
      <c r="D31" s="124">
        <v>0</v>
      </c>
      <c r="E31" s="125">
        <v>0</v>
      </c>
      <c r="F31" s="105">
        <f t="shared" si="1"/>
        <v>0</v>
      </c>
    </row>
    <row r="32" spans="1:6" ht="12.75">
      <c r="A32" s="122" t="s">
        <v>193</v>
      </c>
      <c r="B32" s="123" t="s">
        <v>194</v>
      </c>
      <c r="C32" s="124">
        <v>158349.24</v>
      </c>
      <c r="D32" s="124">
        <v>58637.95</v>
      </c>
      <c r="E32" s="125">
        <v>138467.11</v>
      </c>
      <c r="F32" s="105">
        <f t="shared" si="1"/>
        <v>79829.15999999999</v>
      </c>
    </row>
    <row r="33" spans="1:6" ht="12.75">
      <c r="A33" s="126">
        <v>2</v>
      </c>
      <c r="B33" s="127" t="s">
        <v>195</v>
      </c>
      <c r="C33" s="128">
        <v>0</v>
      </c>
      <c r="D33" s="128">
        <v>0</v>
      </c>
      <c r="E33" s="129">
        <v>0</v>
      </c>
      <c r="F33" s="152">
        <f>E33-D33</f>
        <v>0</v>
      </c>
    </row>
    <row r="34" spans="1:6" ht="12.75">
      <c r="A34" s="118">
        <v>6</v>
      </c>
      <c r="B34" s="130" t="s">
        <v>196</v>
      </c>
      <c r="C34" s="131">
        <v>0</v>
      </c>
      <c r="D34" s="131">
        <v>0</v>
      </c>
      <c r="E34" s="132">
        <v>0</v>
      </c>
      <c r="F34" s="131">
        <v>0</v>
      </c>
    </row>
    <row r="35" spans="1:6" ht="12.75">
      <c r="A35" s="133" t="s">
        <v>197</v>
      </c>
      <c r="B35" s="134" t="s">
        <v>198</v>
      </c>
      <c r="C35" s="109">
        <v>0</v>
      </c>
      <c r="D35" s="109">
        <v>0</v>
      </c>
      <c r="E35" s="110">
        <v>0</v>
      </c>
      <c r="F35" s="105">
        <f>D35-E35</f>
        <v>0</v>
      </c>
    </row>
    <row r="36" spans="1:6" ht="12.75">
      <c r="A36" s="133" t="s">
        <v>199</v>
      </c>
      <c r="B36" s="134" t="s">
        <v>200</v>
      </c>
      <c r="C36" s="109">
        <v>0</v>
      </c>
      <c r="D36" s="109">
        <v>0</v>
      </c>
      <c r="E36" s="110">
        <v>0</v>
      </c>
      <c r="F36" s="105">
        <f>D36-E36</f>
        <v>0</v>
      </c>
    </row>
    <row r="37" spans="1:6" ht="12.75">
      <c r="A37" s="135">
        <v>7</v>
      </c>
      <c r="B37" s="136" t="s">
        <v>201</v>
      </c>
      <c r="C37" s="137">
        <v>0</v>
      </c>
      <c r="D37" s="137">
        <v>0</v>
      </c>
      <c r="E37" s="138">
        <v>0</v>
      </c>
      <c r="F37" s="137">
        <v>0</v>
      </c>
    </row>
    <row r="38" spans="1:6" ht="12.75">
      <c r="A38" s="139">
        <v>3</v>
      </c>
      <c r="B38" s="140" t="s">
        <v>202</v>
      </c>
      <c r="C38" s="141">
        <v>592585.08</v>
      </c>
      <c r="D38" s="141">
        <v>372319.1</v>
      </c>
      <c r="E38" s="141">
        <v>569001.43</v>
      </c>
      <c r="F38" s="152">
        <f>E38-D38</f>
        <v>196682.33000000007</v>
      </c>
    </row>
    <row r="39" spans="1:6" ht="25.5">
      <c r="A39" s="142" t="s">
        <v>203</v>
      </c>
      <c r="B39" s="143" t="s">
        <v>204</v>
      </c>
      <c r="C39" s="144">
        <v>349749.64</v>
      </c>
      <c r="D39" s="144">
        <v>264052.03</v>
      </c>
      <c r="E39" s="178">
        <v>378466.7</v>
      </c>
      <c r="F39" s="105">
        <f>E39-D39</f>
        <v>114414.66999999998</v>
      </c>
    </row>
    <row r="40" spans="1:6" ht="25.5">
      <c r="A40" s="142" t="s">
        <v>205</v>
      </c>
      <c r="B40" s="143" t="s">
        <v>206</v>
      </c>
      <c r="C40" s="144">
        <v>101910.05</v>
      </c>
      <c r="D40" s="144">
        <v>79743.71</v>
      </c>
      <c r="E40" s="178">
        <v>113540.01</v>
      </c>
      <c r="F40" s="105">
        <f>E40-D40</f>
        <v>33796.29999999999</v>
      </c>
    </row>
    <row r="41" spans="1:6" ht="25.5">
      <c r="A41" s="139">
        <v>4</v>
      </c>
      <c r="B41" s="140" t="s">
        <v>207</v>
      </c>
      <c r="C41" s="145">
        <v>0</v>
      </c>
      <c r="D41" s="145">
        <v>0</v>
      </c>
      <c r="E41" s="146">
        <v>0</v>
      </c>
      <c r="F41" s="152">
        <f>E41-D41</f>
        <v>0</v>
      </c>
    </row>
    <row r="42" spans="1:6" ht="12.75">
      <c r="A42" s="147">
        <v>9</v>
      </c>
      <c r="B42" s="148" t="s">
        <v>208</v>
      </c>
      <c r="C42" s="149">
        <v>0</v>
      </c>
      <c r="D42" s="149">
        <v>0</v>
      </c>
      <c r="E42" s="150">
        <v>0</v>
      </c>
      <c r="F42" s="149">
        <v>0</v>
      </c>
    </row>
    <row r="43" spans="1:6" ht="25.5">
      <c r="A43" s="126">
        <v>5</v>
      </c>
      <c r="B43" s="151" t="s">
        <v>209</v>
      </c>
      <c r="C43" s="152">
        <v>401515.53</v>
      </c>
      <c r="D43" s="152">
        <v>395136.51</v>
      </c>
      <c r="E43" s="153">
        <v>419326.66</v>
      </c>
      <c r="F43" s="152">
        <f>E43-D43</f>
        <v>24190.149999999965</v>
      </c>
    </row>
    <row r="44" spans="1:6" ht="25.5">
      <c r="A44" s="126">
        <v>6</v>
      </c>
      <c r="B44" s="151" t="s">
        <v>210</v>
      </c>
      <c r="C44" s="152">
        <f>C45+C46</f>
        <v>3822.56</v>
      </c>
      <c r="D44" s="152">
        <f>D45+D46</f>
        <v>7374.16</v>
      </c>
      <c r="E44" s="153">
        <f>E45+E46</f>
        <v>0</v>
      </c>
      <c r="F44" s="152">
        <f>E44-D44</f>
        <v>-7374.16</v>
      </c>
    </row>
    <row r="45" spans="1:6" ht="12.75">
      <c r="A45" s="154">
        <v>10</v>
      </c>
      <c r="B45" s="155" t="s">
        <v>211</v>
      </c>
      <c r="C45" s="149">
        <v>0</v>
      </c>
      <c r="D45" s="149">
        <v>0</v>
      </c>
      <c r="E45" s="150">
        <v>0</v>
      </c>
      <c r="F45" s="149">
        <f>E45-D45</f>
        <v>0</v>
      </c>
    </row>
    <row r="46" spans="1:6" ht="12.75">
      <c r="A46" s="154">
        <v>11</v>
      </c>
      <c r="B46" s="155" t="s">
        <v>212</v>
      </c>
      <c r="C46" s="149">
        <v>3822.56</v>
      </c>
      <c r="D46" s="149">
        <v>7374.16</v>
      </c>
      <c r="E46" s="150">
        <v>0</v>
      </c>
      <c r="F46" s="149">
        <f>E46-D46</f>
        <v>-7374.16</v>
      </c>
    </row>
    <row r="47" spans="1:6" ht="12.75">
      <c r="A47" s="126">
        <v>7</v>
      </c>
      <c r="B47" s="127" t="s">
        <v>213</v>
      </c>
      <c r="C47" s="152">
        <f>C48</f>
        <v>10294</v>
      </c>
      <c r="D47" s="152">
        <f>D48</f>
        <v>6763.11</v>
      </c>
      <c r="E47" s="153">
        <f>E48</f>
        <v>7850.96</v>
      </c>
      <c r="F47" s="152">
        <f>E47-D47</f>
        <v>1087.8500000000004</v>
      </c>
    </row>
    <row r="48" spans="1:6" ht="12.75">
      <c r="A48" s="118">
        <v>12</v>
      </c>
      <c r="B48" s="130" t="s">
        <v>214</v>
      </c>
      <c r="C48" s="120">
        <f>C49+C50+C51+C52+C53+C54</f>
        <v>10294</v>
      </c>
      <c r="D48" s="120">
        <f>D49+D50+D51+D52+D53+D54</f>
        <v>6763.11</v>
      </c>
      <c r="E48" s="121">
        <f>E49+E50+E51+E52+E53+E54</f>
        <v>7850.96</v>
      </c>
      <c r="F48" s="120">
        <f>F49+F50+F51+F52+F53+F54</f>
        <v>1087.8500000000004</v>
      </c>
    </row>
    <row r="49" spans="1:6" ht="12.75">
      <c r="A49" s="106" t="s">
        <v>215</v>
      </c>
      <c r="B49" s="156" t="s">
        <v>216</v>
      </c>
      <c r="C49" s="109">
        <v>10294</v>
      </c>
      <c r="D49" s="109">
        <v>6748.36</v>
      </c>
      <c r="E49" s="110">
        <v>7580</v>
      </c>
      <c r="F49" s="105">
        <f aca="true" t="shared" si="2" ref="F49:F57">E49-D49</f>
        <v>831.6400000000003</v>
      </c>
    </row>
    <row r="50" spans="1:6" ht="12.75">
      <c r="A50" s="106" t="s">
        <v>217</v>
      </c>
      <c r="B50" s="156" t="s">
        <v>218</v>
      </c>
      <c r="C50" s="109">
        <v>0</v>
      </c>
      <c r="D50" s="109">
        <v>0</v>
      </c>
      <c r="E50" s="110">
        <v>270.96</v>
      </c>
      <c r="F50" s="105">
        <f t="shared" si="2"/>
        <v>270.96</v>
      </c>
    </row>
    <row r="51" spans="1:6" ht="12.75">
      <c r="A51" s="106" t="s">
        <v>219</v>
      </c>
      <c r="B51" s="156" t="s">
        <v>220</v>
      </c>
      <c r="C51" s="109">
        <v>0</v>
      </c>
      <c r="D51" s="109">
        <v>0</v>
      </c>
      <c r="E51" s="110">
        <v>0</v>
      </c>
      <c r="F51" s="105">
        <f t="shared" si="2"/>
        <v>0</v>
      </c>
    </row>
    <row r="52" spans="1:6" ht="12.75">
      <c r="A52" s="106" t="s">
        <v>221</v>
      </c>
      <c r="B52" s="156" t="s">
        <v>222</v>
      </c>
      <c r="C52" s="109">
        <v>0</v>
      </c>
      <c r="D52" s="109">
        <v>0</v>
      </c>
      <c r="E52" s="110">
        <v>0</v>
      </c>
      <c r="F52" s="105">
        <f t="shared" si="2"/>
        <v>0</v>
      </c>
    </row>
    <row r="53" spans="1:6" ht="12.75">
      <c r="A53" s="106" t="s">
        <v>223</v>
      </c>
      <c r="B53" s="156" t="s">
        <v>224</v>
      </c>
      <c r="C53" s="109">
        <v>0</v>
      </c>
      <c r="D53" s="109">
        <v>14.75</v>
      </c>
      <c r="E53" s="110">
        <v>0</v>
      </c>
      <c r="F53" s="105">
        <f t="shared" si="2"/>
        <v>-14.75</v>
      </c>
    </row>
    <row r="54" spans="1:6" ht="12.75">
      <c r="A54" s="106" t="s">
        <v>225</v>
      </c>
      <c r="B54" s="156" t="s">
        <v>226</v>
      </c>
      <c r="C54" s="109">
        <v>0</v>
      </c>
      <c r="D54" s="109">
        <v>0</v>
      </c>
      <c r="E54" s="110">
        <v>0</v>
      </c>
      <c r="F54" s="105">
        <f t="shared" si="2"/>
        <v>0</v>
      </c>
    </row>
    <row r="55" spans="1:6" ht="12.75">
      <c r="A55" s="126">
        <v>8</v>
      </c>
      <c r="B55" s="127" t="s">
        <v>227</v>
      </c>
      <c r="C55" s="152">
        <f>C57</f>
        <v>36048</v>
      </c>
      <c r="D55" s="152">
        <f>D57</f>
        <v>30314.85</v>
      </c>
      <c r="E55" s="153">
        <f>E57</f>
        <v>30037.48</v>
      </c>
      <c r="F55" s="152">
        <f>E55-D55</f>
        <v>-277.369999999999</v>
      </c>
    </row>
    <row r="56" spans="1:6" ht="12.75">
      <c r="A56" s="133">
        <v>13</v>
      </c>
      <c r="B56" s="134" t="s">
        <v>228</v>
      </c>
      <c r="C56" s="109">
        <v>0</v>
      </c>
      <c r="D56" s="109">
        <v>0</v>
      </c>
      <c r="E56" s="110">
        <v>0</v>
      </c>
      <c r="F56" s="105">
        <f t="shared" si="2"/>
        <v>0</v>
      </c>
    </row>
    <row r="57" spans="1:6" ht="12.75">
      <c r="A57" s="133">
        <v>13</v>
      </c>
      <c r="B57" s="134" t="s">
        <v>229</v>
      </c>
      <c r="C57" s="109">
        <v>36048</v>
      </c>
      <c r="D57" s="109">
        <v>30314.85</v>
      </c>
      <c r="E57" s="110">
        <v>30037.48</v>
      </c>
      <c r="F57" s="105">
        <f t="shared" si="2"/>
        <v>-277.369999999999</v>
      </c>
    </row>
    <row r="58" spans="1:6" ht="12.75">
      <c r="A58" s="139">
        <v>9</v>
      </c>
      <c r="B58" s="140" t="s">
        <v>230</v>
      </c>
      <c r="C58" s="158">
        <f>C55+C47+C44+C43+C41+C38+C33+C8</f>
        <v>3702196.9</v>
      </c>
      <c r="D58" s="158">
        <f>D55+D47+D44+D43+D41+D38+D33+D8</f>
        <v>3709376.73</v>
      </c>
      <c r="E58" s="141">
        <f>E55+E47+E44+E43+E41+E38+E33+E8</f>
        <v>3579279.8899999997</v>
      </c>
      <c r="F58" s="152">
        <f>E58-D58</f>
        <v>-130096.84000000032</v>
      </c>
    </row>
    <row r="59" spans="1:6" ht="12.75">
      <c r="A59" s="159"/>
      <c r="B59" s="160" t="s">
        <v>237</v>
      </c>
      <c r="C59" s="161">
        <v>2874771.63</v>
      </c>
      <c r="D59" s="161"/>
      <c r="E59" s="178">
        <v>2965192.35</v>
      </c>
      <c r="F59" s="157"/>
    </row>
    <row r="60" spans="1:6" ht="12.75">
      <c r="A60" s="159"/>
      <c r="B60" s="40" t="s">
        <v>242</v>
      </c>
      <c r="C60" s="178">
        <f>C59-(C63*C64)</f>
        <v>-122917.20132001629</v>
      </c>
      <c r="D60" s="161"/>
      <c r="E60" s="178">
        <f>E59-(E63*E64)</f>
        <v>9981.769174802117</v>
      </c>
      <c r="F60" s="157"/>
    </row>
    <row r="61" spans="1:6" ht="12.75">
      <c r="A61" s="135">
        <v>14</v>
      </c>
      <c r="B61" s="136" t="s">
        <v>231</v>
      </c>
      <c r="C61" s="137">
        <f>C62+C63</f>
        <v>37026.8</v>
      </c>
      <c r="D61" s="137">
        <f>D62+D63</f>
        <v>36373.74</v>
      </c>
      <c r="E61" s="138">
        <f>E62+E63</f>
        <v>35238.8</v>
      </c>
      <c r="F61" s="137">
        <f>F62+F63</f>
        <v>-1134.9399999999978</v>
      </c>
    </row>
    <row r="62" spans="1:6" ht="12.75">
      <c r="A62" s="162" t="s">
        <v>232</v>
      </c>
      <c r="B62" s="163" t="s">
        <v>233</v>
      </c>
      <c r="C62" s="164">
        <v>7046</v>
      </c>
      <c r="D62" s="164">
        <v>6402.39</v>
      </c>
      <c r="E62" s="165">
        <v>6144.1</v>
      </c>
      <c r="F62" s="105">
        <f>E62-D62</f>
        <v>-258.28999999999996</v>
      </c>
    </row>
    <row r="63" spans="1:6" ht="12.75">
      <c r="A63" s="106" t="s">
        <v>234</v>
      </c>
      <c r="B63" s="156" t="s">
        <v>235</v>
      </c>
      <c r="C63" s="166">
        <v>29980.8</v>
      </c>
      <c r="D63" s="166">
        <v>29971.35</v>
      </c>
      <c r="E63" s="167">
        <v>29094.7</v>
      </c>
      <c r="F63" s="105">
        <f>E63-D63</f>
        <v>-876.6499999999978</v>
      </c>
    </row>
    <row r="64" spans="1:6" ht="15.75">
      <c r="A64" s="118">
        <v>17</v>
      </c>
      <c r="B64" s="155" t="s">
        <v>236</v>
      </c>
      <c r="C64" s="131">
        <f>C58/C61</f>
        <v>99.98695269372453</v>
      </c>
      <c r="D64" s="131">
        <f>D58/D61</f>
        <v>101.97952506396098</v>
      </c>
      <c r="E64" s="132">
        <f>E58/E61</f>
        <v>101.57212759798857</v>
      </c>
      <c r="F64" s="157"/>
    </row>
    <row r="65" spans="1:6" ht="13.5" thickBot="1">
      <c r="A65" s="168"/>
      <c r="B65" s="169"/>
      <c r="C65" s="170"/>
      <c r="D65" s="170"/>
      <c r="E65" s="171"/>
      <c r="F65" s="172"/>
    </row>
    <row r="66" spans="1:6" ht="12.75">
      <c r="A66" s="173"/>
      <c r="B66" s="174"/>
      <c r="C66" s="175"/>
      <c r="D66" s="176"/>
      <c r="E66" s="175"/>
      <c r="F66" s="86"/>
    </row>
    <row r="67" spans="1:6" ht="12.75">
      <c r="A67" s="86"/>
      <c r="B67" s="177"/>
      <c r="C67" s="86"/>
      <c r="D67" s="86"/>
      <c r="E67" s="86"/>
      <c r="F67" s="86"/>
    </row>
    <row r="68" spans="1:6" ht="12.75">
      <c r="A68" s="62"/>
      <c r="B68" s="63"/>
      <c r="C68" s="64"/>
      <c r="D68" s="64"/>
      <c r="E68" s="64"/>
      <c r="F68" s="65"/>
    </row>
    <row r="69" spans="1:6" ht="12.75">
      <c r="A69" s="66"/>
      <c r="B69" s="67" t="s">
        <v>144</v>
      </c>
      <c r="C69" s="68"/>
      <c r="D69" s="68"/>
      <c r="E69" s="68"/>
      <c r="F69" s="69"/>
    </row>
    <row r="70" spans="1:6" ht="12.75">
      <c r="A70" s="66"/>
      <c r="B70" s="70"/>
      <c r="C70" s="68"/>
      <c r="D70" s="68"/>
      <c r="E70" s="68"/>
      <c r="F70" s="68"/>
    </row>
    <row r="71" spans="1:6" ht="12.75">
      <c r="A71" s="66"/>
      <c r="B71" s="67" t="s">
        <v>243</v>
      </c>
      <c r="C71" s="68"/>
      <c r="D71" s="68"/>
      <c r="E71" s="68"/>
      <c r="F71" s="68"/>
    </row>
    <row r="72" spans="1:6" ht="12.75">
      <c r="A72" s="71" t="s">
        <v>0</v>
      </c>
      <c r="B72" s="70"/>
      <c r="C72" s="67"/>
      <c r="D72" s="67"/>
      <c r="E72" s="67"/>
      <c r="F72" s="68"/>
    </row>
    <row r="73" spans="1:6" ht="12.75">
      <c r="A73" s="66"/>
      <c r="B73" s="67" t="s">
        <v>145</v>
      </c>
      <c r="C73" s="70"/>
      <c r="D73" s="70"/>
      <c r="E73" s="70"/>
      <c r="F73" s="68"/>
    </row>
    <row r="74" spans="1:6" ht="12.75">
      <c r="A74" s="66"/>
      <c r="B74" s="72"/>
      <c r="C74" s="70"/>
      <c r="D74" s="70"/>
      <c r="E74" s="70"/>
      <c r="F74" s="68"/>
    </row>
    <row r="75" spans="1:6" ht="12.75">
      <c r="A75" s="78"/>
      <c r="B75" s="78"/>
      <c r="C75" s="78"/>
      <c r="D75" s="78"/>
      <c r="E75" s="78"/>
      <c r="F75" s="78"/>
    </row>
    <row r="76" spans="1:6" ht="12.75">
      <c r="A76" s="78"/>
      <c r="B76" s="78"/>
      <c r="C76" s="78"/>
      <c r="D76" s="78"/>
      <c r="E76" s="78"/>
      <c r="F76" s="78"/>
    </row>
    <row r="77" spans="1:6" ht="12.75">
      <c r="A77" s="78"/>
      <c r="B77" s="78"/>
      <c r="C77" s="78"/>
      <c r="D77" s="78"/>
      <c r="E77" s="78"/>
      <c r="F77" s="78"/>
    </row>
    <row r="78" spans="1:6" ht="12.75">
      <c r="A78" s="78"/>
      <c r="B78" s="78"/>
      <c r="C78" s="78"/>
      <c r="D78" s="78"/>
      <c r="E78" s="78"/>
      <c r="F78" s="78"/>
    </row>
    <row r="79" spans="1:6" ht="12.75">
      <c r="A79" s="78"/>
      <c r="B79" s="78"/>
      <c r="C79" s="78"/>
      <c r="D79" s="78"/>
      <c r="E79" s="78"/>
      <c r="F79" s="78"/>
    </row>
    <row r="80" spans="1:6" ht="12.75">
      <c r="A80" s="78"/>
      <c r="B80" s="78"/>
      <c r="C80" s="78"/>
      <c r="D80" s="78"/>
      <c r="E80" s="78"/>
      <c r="F80" s="78"/>
    </row>
    <row r="81" spans="1:6" ht="12.75">
      <c r="A81" s="78"/>
      <c r="B81" s="78"/>
      <c r="C81" s="78"/>
      <c r="D81" s="78"/>
      <c r="E81" s="78"/>
      <c r="F81" s="78"/>
    </row>
    <row r="82" spans="1:6" ht="12.75">
      <c r="A82" s="78"/>
      <c r="B82" s="78"/>
      <c r="C82" s="78"/>
      <c r="D82" s="78"/>
      <c r="E82" s="78"/>
      <c r="F82" s="78"/>
    </row>
    <row r="83" spans="1:6" ht="12.75">
      <c r="A83" s="78"/>
      <c r="B83" s="78"/>
      <c r="C83" s="78"/>
      <c r="D83" s="78"/>
      <c r="E83" s="78"/>
      <c r="F83" s="78"/>
    </row>
    <row r="84" spans="1:6" ht="12.75">
      <c r="A84" s="78"/>
      <c r="B84" s="78"/>
      <c r="C84" s="78"/>
      <c r="D84" s="78"/>
      <c r="E84" s="78"/>
      <c r="F84" s="78"/>
    </row>
    <row r="85" spans="1:6" ht="12.75">
      <c r="A85" s="78"/>
      <c r="B85" s="78"/>
      <c r="C85" s="78"/>
      <c r="D85" s="78"/>
      <c r="E85" s="78"/>
      <c r="F85" s="78"/>
    </row>
    <row r="86" spans="1:6" ht="12.75">
      <c r="A86" s="78"/>
      <c r="B86" s="78"/>
      <c r="C86" s="78"/>
      <c r="D86" s="78"/>
      <c r="E86" s="78"/>
      <c r="F86" s="78"/>
    </row>
    <row r="87" spans="1:6" ht="12.75">
      <c r="A87" s="78"/>
      <c r="B87" s="78"/>
      <c r="C87" s="78"/>
      <c r="D87" s="78"/>
      <c r="E87" s="78"/>
      <c r="F87" s="78"/>
    </row>
    <row r="88" spans="1:6" ht="12.75">
      <c r="A88" s="78"/>
      <c r="B88" s="78"/>
      <c r="C88" s="78"/>
      <c r="D88" s="78"/>
      <c r="E88" s="78"/>
      <c r="F88" s="78"/>
    </row>
    <row r="89" spans="1:6" ht="12.75">
      <c r="A89" s="78"/>
      <c r="B89" s="78"/>
      <c r="C89" s="78"/>
      <c r="D89" s="78"/>
      <c r="E89" s="78"/>
      <c r="F89" s="78"/>
    </row>
    <row r="90" spans="1:6" ht="12.75">
      <c r="A90" s="78"/>
      <c r="B90" s="78"/>
      <c r="C90" s="78"/>
      <c r="D90" s="78"/>
      <c r="E90" s="78"/>
      <c r="F90" s="78"/>
    </row>
    <row r="91" spans="1:6" ht="12.75">
      <c r="A91" s="78"/>
      <c r="B91" s="78"/>
      <c r="C91" s="78"/>
      <c r="D91" s="78"/>
      <c r="E91" s="78"/>
      <c r="F91" s="78"/>
    </row>
    <row r="92" spans="1:6" ht="12.75">
      <c r="A92" s="78"/>
      <c r="B92" s="78"/>
      <c r="C92" s="78"/>
      <c r="D92" s="78"/>
      <c r="E92" s="78"/>
      <c r="F92" s="78"/>
    </row>
    <row r="93" spans="1:6" ht="12.75">
      <c r="A93" s="78"/>
      <c r="B93" s="78"/>
      <c r="C93" s="78"/>
      <c r="D93" s="78"/>
      <c r="E93" s="78"/>
      <c r="F93" s="78"/>
    </row>
    <row r="94" spans="1:6" ht="12.75">
      <c r="A94" s="78"/>
      <c r="B94" s="78"/>
      <c r="C94" s="78"/>
      <c r="D94" s="78"/>
      <c r="E94" s="78"/>
      <c r="F94" s="78"/>
    </row>
    <row r="95" spans="1:6" ht="12.75">
      <c r="A95" s="78"/>
      <c r="B95" s="78"/>
      <c r="C95" s="78"/>
      <c r="D95" s="78"/>
      <c r="E95" s="78"/>
      <c r="F95" s="78"/>
    </row>
    <row r="96" spans="1:6" ht="12.75">
      <c r="A96" s="78"/>
      <c r="B96" s="78"/>
      <c r="C96" s="78"/>
      <c r="D96" s="78"/>
      <c r="E96" s="78"/>
      <c r="F96" s="78"/>
    </row>
    <row r="97" spans="1:6" ht="12.75">
      <c r="A97" s="78"/>
      <c r="B97" s="78"/>
      <c r="C97" s="78"/>
      <c r="D97" s="78"/>
      <c r="E97" s="78"/>
      <c r="F97" s="78"/>
    </row>
  </sheetData>
  <mergeCells count="8">
    <mergeCell ref="B1:E1"/>
    <mergeCell ref="F5:F6"/>
    <mergeCell ref="C2:E2"/>
    <mergeCell ref="A5:A6"/>
    <mergeCell ref="B5:B6"/>
    <mergeCell ref="C5:C6"/>
    <mergeCell ref="D5:D6"/>
    <mergeCell ref="E5:E6"/>
  </mergeCells>
  <printOptions/>
  <pageMargins left="0.3937007874015748" right="0" top="0.3937007874015748" bottom="0.3937007874015748" header="0.5118110236220472" footer="0.5118110236220472"/>
  <pageSetup fitToHeight="2" fitToWidth="1" horizontalDpi="600" verticalDpi="600" orientation="portrait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comp1</cp:lastModifiedBy>
  <cp:lastPrinted>2016-03-16T05:03:05Z</cp:lastPrinted>
  <dcterms:created xsi:type="dcterms:W3CDTF">1996-10-08T23:32:33Z</dcterms:created>
  <dcterms:modified xsi:type="dcterms:W3CDTF">2016-03-16T05:03:28Z</dcterms:modified>
  <cp:category/>
  <cp:version/>
  <cp:contentType/>
  <cp:contentStatus/>
</cp:coreProperties>
</file>